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 firstSheet="25" activeTab="25"/>
  </bookViews>
  <sheets>
    <sheet name="Enero" sheetId="4" state="hidden" r:id="rId1"/>
    <sheet name="Febrero" sheetId="64" state="hidden" r:id="rId2"/>
    <sheet name="3er Ajuste Cuat y FEIEF 2016" sheetId="65" state="hidden" r:id="rId3"/>
    <sheet name="Total Febrero" sheetId="66" state="hidden" r:id="rId4"/>
    <sheet name="Marzo" sheetId="67" state="hidden" r:id="rId5"/>
    <sheet name="FEIEF 2016" sheetId="68" state="hidden" r:id="rId6"/>
    <sheet name="Total Marzo" sheetId="69" state="hidden" r:id="rId7"/>
    <sheet name="1ER TRIM" sheetId="70" state="hidden" r:id="rId8"/>
    <sheet name="Abril" sheetId="71" state="hidden" r:id="rId9"/>
    <sheet name="FEIEF 2016 3-6" sheetId="72" state="hidden" r:id="rId10"/>
    <sheet name="Total Abril" sheetId="73" state="hidden" r:id="rId11"/>
    <sheet name="Mayo" sheetId="74" state="hidden" r:id="rId12"/>
    <sheet name="FEIEF 2016 4-6 " sheetId="77" state="hidden" r:id="rId13"/>
    <sheet name="Ajuste definitivo 2016" sheetId="75" state="hidden" r:id="rId14"/>
    <sheet name="Total Mayo" sheetId="76" state="hidden" r:id="rId15"/>
    <sheet name="Junio" sheetId="78" state="hidden" r:id="rId16"/>
    <sheet name="1er Ajuste Cuat17 Def16 y FEIEF" sheetId="81" state="hidden" r:id="rId17"/>
    <sheet name="Total Junio" sheetId="82" state="hidden" r:id="rId18"/>
    <sheet name="2do TRIM" sheetId="83" state="hidden" r:id="rId19"/>
    <sheet name="Julio" sheetId="84" state="hidden" r:id="rId20"/>
    <sheet name="FEIEF 2016 6-6" sheetId="85" state="hidden" r:id="rId21"/>
    <sheet name="Total Julio" sheetId="86" state="hidden" r:id="rId22"/>
    <sheet name="Agosto" sheetId="88" state="hidden" r:id="rId23"/>
    <sheet name="Septiembre" sheetId="89" state="hidden" r:id="rId24"/>
    <sheet name="3er TRIM" sheetId="90" state="hidden" r:id="rId25"/>
    <sheet name="Octubre" sheetId="91" r:id="rId26"/>
  </sheets>
  <definedNames>
    <definedName name="_xlnm._FilterDatabase" localSheetId="0" hidden="1">Enero!$A$11:$L$34</definedName>
  </definedNames>
  <calcPr calcId="152511"/>
</workbook>
</file>

<file path=xl/calcChain.xml><?xml version="1.0" encoding="utf-8"?>
<calcChain xmlns="http://schemas.openxmlformats.org/spreadsheetml/2006/main">
  <c r="F71" i="91" l="1"/>
  <c r="G71" i="91"/>
  <c r="H71" i="91"/>
  <c r="I71" i="91"/>
  <c r="J71" i="91"/>
  <c r="K71" i="91"/>
  <c r="F72" i="91"/>
  <c r="G72" i="91"/>
  <c r="H72" i="91"/>
  <c r="I72" i="91"/>
  <c r="J72" i="91"/>
  <c r="K72" i="91"/>
  <c r="F73" i="91"/>
  <c r="G73" i="91"/>
  <c r="H73" i="91"/>
  <c r="I73" i="91"/>
  <c r="J73" i="91"/>
  <c r="K73" i="91"/>
  <c r="F74" i="91"/>
  <c r="G74" i="91"/>
  <c r="H74" i="91"/>
  <c r="I74" i="91"/>
  <c r="J74" i="91"/>
  <c r="K74" i="91"/>
  <c r="F75" i="91"/>
  <c r="G75" i="91"/>
  <c r="H75" i="91"/>
  <c r="I75" i="91"/>
  <c r="J75" i="91"/>
  <c r="K75" i="91"/>
  <c r="F76" i="91"/>
  <c r="G76" i="91"/>
  <c r="H76" i="91"/>
  <c r="I76" i="91"/>
  <c r="J76" i="91"/>
  <c r="K76" i="91"/>
  <c r="F77" i="91"/>
  <c r="G77" i="91"/>
  <c r="H77" i="91"/>
  <c r="I77" i="91"/>
  <c r="J77" i="91"/>
  <c r="K77" i="91"/>
  <c r="F78" i="91"/>
  <c r="G78" i="91"/>
  <c r="H78" i="91"/>
  <c r="I78" i="91"/>
  <c r="J78" i="91"/>
  <c r="K78" i="91"/>
  <c r="F79" i="91"/>
  <c r="G79" i="91"/>
  <c r="H79" i="91"/>
  <c r="I79" i="91"/>
  <c r="J79" i="91"/>
  <c r="K79" i="91"/>
  <c r="F80" i="91"/>
  <c r="G80" i="91"/>
  <c r="H80" i="91"/>
  <c r="I80" i="91"/>
  <c r="J80" i="91"/>
  <c r="K80" i="91"/>
  <c r="F81" i="91"/>
  <c r="G81" i="91"/>
  <c r="H81" i="91"/>
  <c r="I81" i="91"/>
  <c r="J81" i="91"/>
  <c r="K81" i="91"/>
  <c r="F82" i="91"/>
  <c r="G82" i="91"/>
  <c r="H82" i="91"/>
  <c r="I82" i="91"/>
  <c r="J82" i="91"/>
  <c r="K82" i="91"/>
  <c r="F83" i="91"/>
  <c r="G83" i="91"/>
  <c r="H83" i="91"/>
  <c r="I83" i="91"/>
  <c r="J83" i="91"/>
  <c r="K83" i="91"/>
  <c r="F84" i="91"/>
  <c r="G84" i="91"/>
  <c r="H84" i="91"/>
  <c r="I84" i="91"/>
  <c r="J84" i="91"/>
  <c r="K84" i="91"/>
  <c r="F85" i="91"/>
  <c r="G85" i="91"/>
  <c r="H85" i="91"/>
  <c r="I85" i="91"/>
  <c r="J85" i="91"/>
  <c r="K85" i="91"/>
  <c r="F86" i="91"/>
  <c r="G86" i="91"/>
  <c r="H86" i="91"/>
  <c r="I86" i="91"/>
  <c r="J86" i="91"/>
  <c r="K86" i="91"/>
  <c r="F87" i="91"/>
  <c r="G87" i="91"/>
  <c r="H87" i="91"/>
  <c r="I87" i="91"/>
  <c r="J87" i="91"/>
  <c r="K87" i="91"/>
  <c r="F88" i="91"/>
  <c r="G88" i="91"/>
  <c r="H88" i="91"/>
  <c r="I88" i="91"/>
  <c r="J88" i="91"/>
  <c r="K88" i="91"/>
  <c r="F89" i="91"/>
  <c r="G89" i="91"/>
  <c r="H89" i="91"/>
  <c r="I89" i="91"/>
  <c r="J89" i="91"/>
  <c r="K89" i="91"/>
  <c r="G70" i="91"/>
  <c r="H70" i="91"/>
  <c r="I70" i="91"/>
  <c r="J70" i="91"/>
  <c r="K70" i="91"/>
  <c r="F70" i="91"/>
  <c r="C71" i="91"/>
  <c r="D71" i="91"/>
  <c r="E71" i="91"/>
  <c r="C72" i="91"/>
  <c r="D72" i="91"/>
  <c r="E72" i="91"/>
  <c r="C73" i="91"/>
  <c r="D73" i="91"/>
  <c r="E73" i="91"/>
  <c r="C74" i="91"/>
  <c r="D74" i="91"/>
  <c r="E74" i="91"/>
  <c r="C75" i="91"/>
  <c r="D75" i="91"/>
  <c r="E75" i="91"/>
  <c r="C76" i="91"/>
  <c r="D76" i="91"/>
  <c r="E76" i="91"/>
  <c r="C77" i="91"/>
  <c r="D77" i="91"/>
  <c r="E77" i="91"/>
  <c r="C78" i="91"/>
  <c r="D78" i="91"/>
  <c r="E78" i="91"/>
  <c r="C79" i="91"/>
  <c r="D79" i="91"/>
  <c r="E79" i="91"/>
  <c r="C80" i="91"/>
  <c r="D80" i="91"/>
  <c r="E80" i="91"/>
  <c r="C81" i="91"/>
  <c r="D81" i="91"/>
  <c r="E81" i="91"/>
  <c r="C82" i="91"/>
  <c r="D82" i="91"/>
  <c r="E82" i="91"/>
  <c r="C83" i="91"/>
  <c r="D83" i="91"/>
  <c r="E83" i="91"/>
  <c r="C84" i="91"/>
  <c r="D84" i="91"/>
  <c r="E84" i="91"/>
  <c r="C85" i="91"/>
  <c r="D85" i="91"/>
  <c r="E85" i="91"/>
  <c r="C86" i="91"/>
  <c r="D86" i="91"/>
  <c r="E86" i="91"/>
  <c r="C87" i="91"/>
  <c r="D87" i="91"/>
  <c r="E87" i="91"/>
  <c r="C88" i="91"/>
  <c r="D88" i="91"/>
  <c r="E88" i="91"/>
  <c r="C89" i="91"/>
  <c r="D89" i="91"/>
  <c r="E89" i="91"/>
  <c r="E70" i="91"/>
  <c r="D70" i="91"/>
  <c r="C70" i="91"/>
  <c r="E62" i="91"/>
  <c r="D62" i="91"/>
  <c r="C62" i="91"/>
  <c r="F61" i="91"/>
  <c r="F60" i="91"/>
  <c r="F59" i="91"/>
  <c r="F58" i="91"/>
  <c r="F57" i="91"/>
  <c r="F56" i="91"/>
  <c r="F55" i="91"/>
  <c r="F54" i="91"/>
  <c r="F53" i="91"/>
  <c r="F52" i="91"/>
  <c r="F51" i="91"/>
  <c r="F50" i="91"/>
  <c r="F49" i="91"/>
  <c r="F48" i="91"/>
  <c r="F47" i="91"/>
  <c r="F46" i="91"/>
  <c r="F45" i="91"/>
  <c r="F44" i="91"/>
  <c r="F43" i="91"/>
  <c r="F42" i="91"/>
  <c r="F62" i="91" s="1"/>
  <c r="K34" i="91" l="1"/>
  <c r="J34" i="91"/>
  <c r="I34" i="91"/>
  <c r="H34" i="91"/>
  <c r="G34" i="91"/>
  <c r="F34" i="91"/>
  <c r="E34" i="91"/>
  <c r="D34" i="91"/>
  <c r="C34" i="91"/>
  <c r="L33" i="91"/>
  <c r="L32" i="91"/>
  <c r="L31" i="91"/>
  <c r="L30" i="91"/>
  <c r="L29" i="91"/>
  <c r="L28" i="91"/>
  <c r="L27" i="91"/>
  <c r="L26" i="91"/>
  <c r="L25" i="91"/>
  <c r="L24" i="91"/>
  <c r="L23" i="91"/>
  <c r="L22" i="91"/>
  <c r="L21" i="91"/>
  <c r="L20" i="91"/>
  <c r="L19" i="91"/>
  <c r="L18" i="91"/>
  <c r="L17" i="91"/>
  <c r="L16" i="91"/>
  <c r="L15" i="91"/>
  <c r="L14" i="91"/>
  <c r="L34" i="91" l="1"/>
  <c r="C15" i="90"/>
  <c r="D15" i="90"/>
  <c r="E15" i="90"/>
  <c r="F15" i="90"/>
  <c r="G15" i="90"/>
  <c r="H15" i="90"/>
  <c r="I15" i="90"/>
  <c r="J15" i="90"/>
  <c r="K15" i="90"/>
  <c r="C16" i="90"/>
  <c r="D16" i="90"/>
  <c r="E16" i="90"/>
  <c r="F16" i="90"/>
  <c r="G16" i="90"/>
  <c r="H16" i="90"/>
  <c r="I16" i="90"/>
  <c r="J16" i="90"/>
  <c r="K16" i="90"/>
  <c r="C17" i="90"/>
  <c r="D17" i="90"/>
  <c r="E17" i="90"/>
  <c r="F17" i="90"/>
  <c r="G17" i="90"/>
  <c r="H17" i="90"/>
  <c r="I17" i="90"/>
  <c r="J17" i="90"/>
  <c r="K17" i="90"/>
  <c r="C18" i="90"/>
  <c r="D18" i="90"/>
  <c r="E18" i="90"/>
  <c r="F18" i="90"/>
  <c r="G18" i="90"/>
  <c r="H18" i="90"/>
  <c r="I18" i="90"/>
  <c r="J18" i="90"/>
  <c r="K18" i="90"/>
  <c r="C19" i="90"/>
  <c r="D19" i="90"/>
  <c r="E19" i="90"/>
  <c r="F19" i="90"/>
  <c r="G19" i="90"/>
  <c r="H19" i="90"/>
  <c r="I19" i="90"/>
  <c r="J19" i="90"/>
  <c r="K19" i="90"/>
  <c r="C20" i="90"/>
  <c r="D20" i="90"/>
  <c r="E20" i="90"/>
  <c r="F20" i="90"/>
  <c r="G20" i="90"/>
  <c r="H20" i="90"/>
  <c r="I20" i="90"/>
  <c r="J20" i="90"/>
  <c r="K20" i="90"/>
  <c r="C21" i="90"/>
  <c r="D21" i="90"/>
  <c r="E21" i="90"/>
  <c r="F21" i="90"/>
  <c r="G21" i="90"/>
  <c r="H21" i="90"/>
  <c r="I21" i="90"/>
  <c r="J21" i="90"/>
  <c r="K21" i="90"/>
  <c r="C22" i="90"/>
  <c r="D22" i="90"/>
  <c r="E22" i="90"/>
  <c r="F22" i="90"/>
  <c r="G22" i="90"/>
  <c r="H22" i="90"/>
  <c r="I22" i="90"/>
  <c r="J22" i="90"/>
  <c r="K22" i="90"/>
  <c r="C23" i="90"/>
  <c r="D23" i="90"/>
  <c r="E23" i="90"/>
  <c r="F23" i="90"/>
  <c r="G23" i="90"/>
  <c r="H23" i="90"/>
  <c r="I23" i="90"/>
  <c r="J23" i="90"/>
  <c r="K23" i="90"/>
  <c r="C24" i="90"/>
  <c r="D24" i="90"/>
  <c r="E24" i="90"/>
  <c r="F24" i="90"/>
  <c r="G24" i="90"/>
  <c r="H24" i="90"/>
  <c r="I24" i="90"/>
  <c r="J24" i="90"/>
  <c r="K24" i="90"/>
  <c r="C25" i="90"/>
  <c r="D25" i="90"/>
  <c r="E25" i="90"/>
  <c r="F25" i="90"/>
  <c r="G25" i="90"/>
  <c r="H25" i="90"/>
  <c r="I25" i="90"/>
  <c r="J25" i="90"/>
  <c r="K25" i="90"/>
  <c r="C26" i="90"/>
  <c r="D26" i="90"/>
  <c r="E26" i="90"/>
  <c r="F26" i="90"/>
  <c r="G26" i="90"/>
  <c r="H26" i="90"/>
  <c r="I26" i="90"/>
  <c r="J26" i="90"/>
  <c r="K26" i="90"/>
  <c r="C27" i="90"/>
  <c r="D27" i="90"/>
  <c r="E27" i="90"/>
  <c r="F27" i="90"/>
  <c r="G27" i="90"/>
  <c r="H27" i="90"/>
  <c r="I27" i="90"/>
  <c r="J27" i="90"/>
  <c r="K27" i="90"/>
  <c r="C28" i="90"/>
  <c r="D28" i="90"/>
  <c r="E28" i="90"/>
  <c r="F28" i="90"/>
  <c r="G28" i="90"/>
  <c r="H28" i="90"/>
  <c r="I28" i="90"/>
  <c r="J28" i="90"/>
  <c r="K28" i="90"/>
  <c r="C29" i="90"/>
  <c r="D29" i="90"/>
  <c r="E29" i="90"/>
  <c r="F29" i="90"/>
  <c r="G29" i="90"/>
  <c r="H29" i="90"/>
  <c r="I29" i="90"/>
  <c r="J29" i="90"/>
  <c r="K29" i="90"/>
  <c r="C30" i="90"/>
  <c r="D30" i="90"/>
  <c r="E30" i="90"/>
  <c r="F30" i="90"/>
  <c r="G30" i="90"/>
  <c r="H30" i="90"/>
  <c r="I30" i="90"/>
  <c r="J30" i="90"/>
  <c r="K30" i="90"/>
  <c r="C31" i="90"/>
  <c r="D31" i="90"/>
  <c r="E31" i="90"/>
  <c r="F31" i="90"/>
  <c r="G31" i="90"/>
  <c r="H31" i="90"/>
  <c r="I31" i="90"/>
  <c r="J31" i="90"/>
  <c r="K31" i="90"/>
  <c r="C32" i="90"/>
  <c r="D32" i="90"/>
  <c r="E32" i="90"/>
  <c r="F32" i="90"/>
  <c r="G32" i="90"/>
  <c r="H32" i="90"/>
  <c r="I32" i="90"/>
  <c r="J32" i="90"/>
  <c r="K32" i="90"/>
  <c r="C33" i="90"/>
  <c r="D33" i="90"/>
  <c r="E33" i="90"/>
  <c r="F33" i="90"/>
  <c r="G33" i="90"/>
  <c r="H33" i="90"/>
  <c r="I33" i="90"/>
  <c r="J33" i="90"/>
  <c r="K33" i="90"/>
  <c r="D14" i="90"/>
  <c r="E14" i="90"/>
  <c r="F14" i="90"/>
  <c r="G14" i="90"/>
  <c r="G34" i="90" s="1"/>
  <c r="H14" i="90"/>
  <c r="I14" i="90"/>
  <c r="J14" i="90"/>
  <c r="J34" i="90" s="1"/>
  <c r="K14" i="90"/>
  <c r="C14" i="90"/>
  <c r="K34" i="89"/>
  <c r="J34" i="89"/>
  <c r="I34" i="89"/>
  <c r="H34" i="89"/>
  <c r="G34" i="89"/>
  <c r="F34" i="89"/>
  <c r="E34" i="89"/>
  <c r="D34" i="89"/>
  <c r="C34" i="89"/>
  <c r="L33" i="89"/>
  <c r="L32" i="89"/>
  <c r="L31" i="89"/>
  <c r="L30" i="89"/>
  <c r="L29" i="89"/>
  <c r="L28" i="89"/>
  <c r="L27" i="89"/>
  <c r="L26" i="89"/>
  <c r="L25" i="89"/>
  <c r="L24" i="89"/>
  <c r="L23" i="89"/>
  <c r="L22" i="89"/>
  <c r="L21" i="89"/>
  <c r="L20" i="89"/>
  <c r="L19" i="89"/>
  <c r="L18" i="89"/>
  <c r="L17" i="89"/>
  <c r="L16" i="89"/>
  <c r="L15" i="89"/>
  <c r="L14" i="89"/>
  <c r="L27" i="90" l="1"/>
  <c r="L22" i="90"/>
  <c r="L16" i="90"/>
  <c r="K34" i="90"/>
  <c r="L32" i="90"/>
  <c r="L28" i="90"/>
  <c r="L26" i="90"/>
  <c r="L30" i="90"/>
  <c r="L20" i="90"/>
  <c r="L18" i="90"/>
  <c r="H34" i="90"/>
  <c r="F34" i="90"/>
  <c r="L24" i="90"/>
  <c r="L31" i="90"/>
  <c r="L23" i="90"/>
  <c r="L15" i="90"/>
  <c r="L19" i="90"/>
  <c r="L25" i="90"/>
  <c r="L29" i="90"/>
  <c r="L21" i="90"/>
  <c r="L17" i="90"/>
  <c r="L33" i="90"/>
  <c r="D34" i="90"/>
  <c r="I34" i="90"/>
  <c r="E34" i="90"/>
  <c r="L14" i="90"/>
  <c r="C34" i="90"/>
  <c r="L34" i="89"/>
  <c r="G34" i="88"/>
  <c r="L34" i="90" l="1"/>
  <c r="K34" i="88"/>
  <c r="J34" i="88"/>
  <c r="I34" i="88"/>
  <c r="H34" i="88"/>
  <c r="F34" i="88"/>
  <c r="E34" i="88"/>
  <c r="D34" i="88"/>
  <c r="C34" i="88"/>
  <c r="L33" i="88"/>
  <c r="L32" i="88"/>
  <c r="L31" i="88"/>
  <c r="L30" i="88"/>
  <c r="L29" i="88"/>
  <c r="L28" i="88"/>
  <c r="L27" i="88"/>
  <c r="L26" i="88"/>
  <c r="L25" i="88"/>
  <c r="L24" i="88"/>
  <c r="L23" i="88"/>
  <c r="L22" i="88"/>
  <c r="L21" i="88"/>
  <c r="L20" i="88"/>
  <c r="L19" i="88"/>
  <c r="L18" i="88"/>
  <c r="L17" i="88"/>
  <c r="L16" i="88"/>
  <c r="L15" i="88"/>
  <c r="L14" i="88"/>
  <c r="L34" i="88" l="1"/>
  <c r="C15" i="86"/>
  <c r="D15" i="86"/>
  <c r="E15" i="86"/>
  <c r="E34" i="86" s="1"/>
  <c r="F15" i="86"/>
  <c r="G15" i="86"/>
  <c r="H15" i="86"/>
  <c r="I15" i="86"/>
  <c r="J15" i="86"/>
  <c r="K15" i="86"/>
  <c r="C16" i="86"/>
  <c r="D16" i="86"/>
  <c r="D34" i="86" s="1"/>
  <c r="E16" i="86"/>
  <c r="F16" i="86"/>
  <c r="G16" i="86"/>
  <c r="H16" i="86"/>
  <c r="H34" i="86" s="1"/>
  <c r="I16" i="86"/>
  <c r="J16" i="86"/>
  <c r="K16" i="86"/>
  <c r="C17" i="86"/>
  <c r="L17" i="86" s="1"/>
  <c r="D17" i="86"/>
  <c r="E17" i="86"/>
  <c r="F17" i="86"/>
  <c r="G17" i="86"/>
  <c r="H17" i="86"/>
  <c r="I17" i="86"/>
  <c r="J17" i="86"/>
  <c r="K17" i="86"/>
  <c r="K34" i="86" s="1"/>
  <c r="C18" i="86"/>
  <c r="D18" i="86"/>
  <c r="E18" i="86"/>
  <c r="F18" i="86"/>
  <c r="L18" i="86" s="1"/>
  <c r="G18" i="86"/>
  <c r="H18" i="86"/>
  <c r="I18" i="86"/>
  <c r="J18" i="86"/>
  <c r="K18" i="86"/>
  <c r="C19" i="86"/>
  <c r="D19" i="86"/>
  <c r="E19" i="86"/>
  <c r="L19" i="86" s="1"/>
  <c r="F19" i="86"/>
  <c r="G19" i="86"/>
  <c r="H19" i="86"/>
  <c r="I19" i="86"/>
  <c r="J19" i="86"/>
  <c r="K19" i="86"/>
  <c r="C20" i="86"/>
  <c r="D20" i="86"/>
  <c r="E20" i="86"/>
  <c r="F20" i="86"/>
  <c r="G20" i="86"/>
  <c r="H20" i="86"/>
  <c r="I20" i="86"/>
  <c r="J20" i="86"/>
  <c r="K20" i="86"/>
  <c r="C21" i="86"/>
  <c r="L21" i="86" s="1"/>
  <c r="D21" i="86"/>
  <c r="E21" i="86"/>
  <c r="F21" i="86"/>
  <c r="G21" i="86"/>
  <c r="H21" i="86"/>
  <c r="I21" i="86"/>
  <c r="J21" i="86"/>
  <c r="K21" i="86"/>
  <c r="C22" i="86"/>
  <c r="D22" i="86"/>
  <c r="E22" i="86"/>
  <c r="F22" i="86"/>
  <c r="L22" i="86" s="1"/>
  <c r="G22" i="86"/>
  <c r="H22" i="86"/>
  <c r="I22" i="86"/>
  <c r="J22" i="86"/>
  <c r="K22" i="86"/>
  <c r="C23" i="86"/>
  <c r="D23" i="86"/>
  <c r="E23" i="86"/>
  <c r="L23" i="86" s="1"/>
  <c r="F23" i="86"/>
  <c r="G23" i="86"/>
  <c r="H23" i="86"/>
  <c r="I23" i="86"/>
  <c r="J23" i="86"/>
  <c r="K23" i="86"/>
  <c r="C24" i="86"/>
  <c r="D24" i="86"/>
  <c r="E24" i="86"/>
  <c r="F24" i="86"/>
  <c r="G24" i="86"/>
  <c r="H24" i="86"/>
  <c r="I24" i="86"/>
  <c r="J24" i="86"/>
  <c r="K24" i="86"/>
  <c r="C25" i="86"/>
  <c r="L25" i="86" s="1"/>
  <c r="D25" i="86"/>
  <c r="E25" i="86"/>
  <c r="F25" i="86"/>
  <c r="G25" i="86"/>
  <c r="H25" i="86"/>
  <c r="I25" i="86"/>
  <c r="J25" i="86"/>
  <c r="K25" i="86"/>
  <c r="C26" i="86"/>
  <c r="D26" i="86"/>
  <c r="E26" i="86"/>
  <c r="F26" i="86"/>
  <c r="L26" i="86" s="1"/>
  <c r="G26" i="86"/>
  <c r="H26" i="86"/>
  <c r="I26" i="86"/>
  <c r="J26" i="86"/>
  <c r="K26" i="86"/>
  <c r="C27" i="86"/>
  <c r="D27" i="86"/>
  <c r="E27" i="86"/>
  <c r="L27" i="86" s="1"/>
  <c r="F27" i="86"/>
  <c r="G27" i="86"/>
  <c r="H27" i="86"/>
  <c r="I27" i="86"/>
  <c r="J27" i="86"/>
  <c r="K27" i="86"/>
  <c r="C28" i="86"/>
  <c r="D28" i="86"/>
  <c r="E28" i="86"/>
  <c r="F28" i="86"/>
  <c r="G28" i="86"/>
  <c r="H28" i="86"/>
  <c r="I28" i="86"/>
  <c r="J28" i="86"/>
  <c r="K28" i="86"/>
  <c r="C29" i="86"/>
  <c r="L29" i="86" s="1"/>
  <c r="D29" i="86"/>
  <c r="E29" i="86"/>
  <c r="F29" i="86"/>
  <c r="G29" i="86"/>
  <c r="H29" i="86"/>
  <c r="I29" i="86"/>
  <c r="J29" i="86"/>
  <c r="K29" i="86"/>
  <c r="C30" i="86"/>
  <c r="D30" i="86"/>
  <c r="E30" i="86"/>
  <c r="F30" i="86"/>
  <c r="L30" i="86" s="1"/>
  <c r="G30" i="86"/>
  <c r="H30" i="86"/>
  <c r="I30" i="86"/>
  <c r="J30" i="86"/>
  <c r="K30" i="86"/>
  <c r="C31" i="86"/>
  <c r="D31" i="86"/>
  <c r="E31" i="86"/>
  <c r="L31" i="86" s="1"/>
  <c r="F31" i="86"/>
  <c r="G31" i="86"/>
  <c r="H31" i="86"/>
  <c r="I31" i="86"/>
  <c r="J31" i="86"/>
  <c r="K31" i="86"/>
  <c r="C32" i="86"/>
  <c r="D32" i="86"/>
  <c r="E32" i="86"/>
  <c r="F32" i="86"/>
  <c r="G32" i="86"/>
  <c r="H32" i="86"/>
  <c r="I32" i="86"/>
  <c r="J32" i="86"/>
  <c r="K32" i="86"/>
  <c r="C33" i="86"/>
  <c r="L33" i="86" s="1"/>
  <c r="D33" i="86"/>
  <c r="E33" i="86"/>
  <c r="F33" i="86"/>
  <c r="G33" i="86"/>
  <c r="H33" i="86"/>
  <c r="I33" i="86"/>
  <c r="J33" i="86"/>
  <c r="K33" i="86"/>
  <c r="K14" i="86"/>
  <c r="J14" i="86"/>
  <c r="I14" i="86"/>
  <c r="H14" i="86"/>
  <c r="G14" i="86"/>
  <c r="F14" i="86"/>
  <c r="E14" i="86"/>
  <c r="D14" i="86"/>
  <c r="C14" i="86"/>
  <c r="F34" i="86"/>
  <c r="L32" i="86"/>
  <c r="L28" i="86"/>
  <c r="L24" i="86"/>
  <c r="L20" i="86"/>
  <c r="L16" i="86"/>
  <c r="E34" i="85"/>
  <c r="D34" i="85"/>
  <c r="C34" i="85"/>
  <c r="F33" i="85"/>
  <c r="F32" i="85"/>
  <c r="F31" i="85"/>
  <c r="F30" i="85"/>
  <c r="F29" i="85"/>
  <c r="F28" i="85"/>
  <c r="F27" i="85"/>
  <c r="F26" i="85"/>
  <c r="F25" i="85"/>
  <c r="F24" i="85"/>
  <c r="F23" i="85"/>
  <c r="F22" i="85"/>
  <c r="F21" i="85"/>
  <c r="F20" i="85"/>
  <c r="F19" i="85"/>
  <c r="F18" i="85"/>
  <c r="F17" i="85"/>
  <c r="F16" i="85"/>
  <c r="F15" i="85"/>
  <c r="F34" i="85" s="1"/>
  <c r="F14" i="85"/>
  <c r="L15" i="86" l="1"/>
  <c r="C34" i="86"/>
  <c r="G34" i="86"/>
  <c r="I34" i="86"/>
  <c r="J34" i="86"/>
  <c r="L14" i="86"/>
  <c r="L34" i="86" s="1"/>
  <c r="L36" i="84"/>
  <c r="K34" i="84" l="1"/>
  <c r="J34" i="84"/>
  <c r="I34" i="84"/>
  <c r="H34" i="84"/>
  <c r="G34" i="84"/>
  <c r="F34" i="84"/>
  <c r="E34" i="84"/>
  <c r="D34" i="84"/>
  <c r="C34" i="84"/>
  <c r="L33" i="84"/>
  <c r="L32" i="84"/>
  <c r="L31" i="84"/>
  <c r="L30" i="84"/>
  <c r="L29" i="84"/>
  <c r="L28" i="84"/>
  <c r="L27" i="84"/>
  <c r="L26" i="84"/>
  <c r="L25" i="84"/>
  <c r="L24" i="84"/>
  <c r="L23" i="84"/>
  <c r="L22" i="84"/>
  <c r="L21" i="84"/>
  <c r="L20" i="84"/>
  <c r="L19" i="84"/>
  <c r="L18" i="84"/>
  <c r="L17" i="84"/>
  <c r="L16" i="84"/>
  <c r="L15" i="84"/>
  <c r="L14" i="84"/>
  <c r="L34" i="84" l="1"/>
  <c r="C15" i="83"/>
  <c r="D15" i="83"/>
  <c r="E15" i="83"/>
  <c r="E34" i="83" s="1"/>
  <c r="F15" i="83"/>
  <c r="G15" i="83"/>
  <c r="H15" i="83"/>
  <c r="I15" i="83"/>
  <c r="I34" i="83" s="1"/>
  <c r="J15" i="83"/>
  <c r="K15" i="83"/>
  <c r="C16" i="83"/>
  <c r="D16" i="83"/>
  <c r="L16" i="83" s="1"/>
  <c r="E16" i="83"/>
  <c r="F16" i="83"/>
  <c r="G16" i="83"/>
  <c r="H16" i="83"/>
  <c r="H34" i="83" s="1"/>
  <c r="I16" i="83"/>
  <c r="J16" i="83"/>
  <c r="K16" i="83"/>
  <c r="K34" i="83" s="1"/>
  <c r="C17" i="83"/>
  <c r="L17" i="83" s="1"/>
  <c r="D17" i="83"/>
  <c r="E17" i="83"/>
  <c r="F17" i="83"/>
  <c r="G17" i="83"/>
  <c r="H17" i="83"/>
  <c r="I17" i="83"/>
  <c r="J17" i="83"/>
  <c r="K17" i="83"/>
  <c r="C18" i="83"/>
  <c r="D18" i="83"/>
  <c r="E18" i="83"/>
  <c r="L18" i="83" s="1"/>
  <c r="F18" i="83"/>
  <c r="G18" i="83"/>
  <c r="H18" i="83"/>
  <c r="I18" i="83"/>
  <c r="J18" i="83"/>
  <c r="K18" i="83"/>
  <c r="C19" i="83"/>
  <c r="D19" i="83"/>
  <c r="E19" i="83"/>
  <c r="F19" i="83"/>
  <c r="G19" i="83"/>
  <c r="H19" i="83"/>
  <c r="I19" i="83"/>
  <c r="J19" i="83"/>
  <c r="K19" i="83"/>
  <c r="C20" i="83"/>
  <c r="D20" i="83"/>
  <c r="L20" i="83" s="1"/>
  <c r="E20" i="83"/>
  <c r="F20" i="83"/>
  <c r="G20" i="83"/>
  <c r="H20" i="83"/>
  <c r="I20" i="83"/>
  <c r="J20" i="83"/>
  <c r="K20" i="83"/>
  <c r="C21" i="83"/>
  <c r="L21" i="83" s="1"/>
  <c r="D21" i="83"/>
  <c r="E21" i="83"/>
  <c r="F21" i="83"/>
  <c r="G21" i="83"/>
  <c r="H21" i="83"/>
  <c r="I21" i="83"/>
  <c r="J21" i="83"/>
  <c r="K21" i="83"/>
  <c r="C22" i="83"/>
  <c r="D22" i="83"/>
  <c r="E22" i="83"/>
  <c r="L22" i="83" s="1"/>
  <c r="F22" i="83"/>
  <c r="G22" i="83"/>
  <c r="H22" i="83"/>
  <c r="I22" i="83"/>
  <c r="J22" i="83"/>
  <c r="K22" i="83"/>
  <c r="C23" i="83"/>
  <c r="D23" i="83"/>
  <c r="E23" i="83"/>
  <c r="F23" i="83"/>
  <c r="G23" i="83"/>
  <c r="H23" i="83"/>
  <c r="I23" i="83"/>
  <c r="J23" i="83"/>
  <c r="K23" i="83"/>
  <c r="C24" i="83"/>
  <c r="D24" i="83"/>
  <c r="L24" i="83" s="1"/>
  <c r="E24" i="83"/>
  <c r="F24" i="83"/>
  <c r="G24" i="83"/>
  <c r="H24" i="83"/>
  <c r="I24" i="83"/>
  <c r="J24" i="83"/>
  <c r="K24" i="83"/>
  <c r="C25" i="83"/>
  <c r="L25" i="83" s="1"/>
  <c r="D25" i="83"/>
  <c r="E25" i="83"/>
  <c r="F25" i="83"/>
  <c r="G25" i="83"/>
  <c r="H25" i="83"/>
  <c r="I25" i="83"/>
  <c r="J25" i="83"/>
  <c r="K25" i="83"/>
  <c r="C26" i="83"/>
  <c r="D26" i="83"/>
  <c r="E26" i="83"/>
  <c r="L26" i="83" s="1"/>
  <c r="F26" i="83"/>
  <c r="G26" i="83"/>
  <c r="H26" i="83"/>
  <c r="I26" i="83"/>
  <c r="J26" i="83"/>
  <c r="K26" i="83"/>
  <c r="C27" i="83"/>
  <c r="D27" i="83"/>
  <c r="E27" i="83"/>
  <c r="F27" i="83"/>
  <c r="G27" i="83"/>
  <c r="H27" i="83"/>
  <c r="I27" i="83"/>
  <c r="J27" i="83"/>
  <c r="K27" i="83"/>
  <c r="C28" i="83"/>
  <c r="D28" i="83"/>
  <c r="L28" i="83" s="1"/>
  <c r="E28" i="83"/>
  <c r="F28" i="83"/>
  <c r="G28" i="83"/>
  <c r="H28" i="83"/>
  <c r="I28" i="83"/>
  <c r="J28" i="83"/>
  <c r="K28" i="83"/>
  <c r="C29" i="83"/>
  <c r="L29" i="83" s="1"/>
  <c r="D29" i="83"/>
  <c r="E29" i="83"/>
  <c r="F29" i="83"/>
  <c r="G29" i="83"/>
  <c r="H29" i="83"/>
  <c r="I29" i="83"/>
  <c r="J29" i="83"/>
  <c r="K29" i="83"/>
  <c r="C30" i="83"/>
  <c r="D30" i="83"/>
  <c r="E30" i="83"/>
  <c r="L30" i="83" s="1"/>
  <c r="F30" i="83"/>
  <c r="G30" i="83"/>
  <c r="H30" i="83"/>
  <c r="I30" i="83"/>
  <c r="J30" i="83"/>
  <c r="K30" i="83"/>
  <c r="C31" i="83"/>
  <c r="D31" i="83"/>
  <c r="E31" i="83"/>
  <c r="F31" i="83"/>
  <c r="G31" i="83"/>
  <c r="H31" i="83"/>
  <c r="I31" i="83"/>
  <c r="J31" i="83"/>
  <c r="K31" i="83"/>
  <c r="C32" i="83"/>
  <c r="D32" i="83"/>
  <c r="L32" i="83" s="1"/>
  <c r="E32" i="83"/>
  <c r="F32" i="83"/>
  <c r="G32" i="83"/>
  <c r="H32" i="83"/>
  <c r="I32" i="83"/>
  <c r="J32" i="83"/>
  <c r="K32" i="83"/>
  <c r="C33" i="83"/>
  <c r="L33" i="83" s="1"/>
  <c r="D33" i="83"/>
  <c r="E33" i="83"/>
  <c r="F33" i="83"/>
  <c r="G33" i="83"/>
  <c r="H33" i="83"/>
  <c r="I33" i="83"/>
  <c r="J33" i="83"/>
  <c r="K33" i="83"/>
  <c r="K14" i="83"/>
  <c r="J14" i="83"/>
  <c r="I14" i="83"/>
  <c r="H14" i="83"/>
  <c r="G14" i="83"/>
  <c r="F14" i="83"/>
  <c r="E14" i="83"/>
  <c r="D14" i="83"/>
  <c r="D34" i="83" s="1"/>
  <c r="C14" i="83"/>
  <c r="L31" i="83"/>
  <c r="L27" i="83"/>
  <c r="L23" i="83"/>
  <c r="L19" i="83"/>
  <c r="L15" i="83"/>
  <c r="G34" i="83"/>
  <c r="F34" i="83" l="1"/>
  <c r="J34" i="83"/>
  <c r="L14" i="83"/>
  <c r="L34" i="83" s="1"/>
  <c r="C34" i="83"/>
  <c r="E15" i="82"/>
  <c r="E16" i="82"/>
  <c r="E17" i="82"/>
  <c r="E18" i="82"/>
  <c r="E19" i="82"/>
  <c r="E20" i="82"/>
  <c r="E21" i="82"/>
  <c r="E22" i="82"/>
  <c r="E23" i="82"/>
  <c r="E24" i="82"/>
  <c r="E25" i="82"/>
  <c r="E26" i="82"/>
  <c r="E27" i="82"/>
  <c r="E28" i="82"/>
  <c r="E29" i="82"/>
  <c r="E30" i="82"/>
  <c r="E31" i="82"/>
  <c r="E32" i="82"/>
  <c r="E33" i="82"/>
  <c r="E14" i="82"/>
  <c r="F42" i="81"/>
  <c r="F61" i="81"/>
  <c r="F60" i="81"/>
  <c r="F59" i="81"/>
  <c r="F58" i="81"/>
  <c r="F57" i="81"/>
  <c r="F56" i="81"/>
  <c r="F55" i="81"/>
  <c r="F54" i="81"/>
  <c r="F53" i="81"/>
  <c r="F52" i="81"/>
  <c r="F51" i="81"/>
  <c r="F50" i="81"/>
  <c r="F49" i="81"/>
  <c r="F48" i="81"/>
  <c r="F47" i="81"/>
  <c r="F46" i="81"/>
  <c r="F45" i="81"/>
  <c r="F44" i="81"/>
  <c r="F43" i="81"/>
  <c r="I15" i="82"/>
  <c r="J15" i="82"/>
  <c r="K15" i="82"/>
  <c r="K34" i="82" s="1"/>
  <c r="I16" i="82"/>
  <c r="J16" i="82"/>
  <c r="K16" i="82"/>
  <c r="I17" i="82"/>
  <c r="J17" i="82"/>
  <c r="K17" i="82"/>
  <c r="I18" i="82"/>
  <c r="J18" i="82"/>
  <c r="K18" i="82"/>
  <c r="I19" i="82"/>
  <c r="J19" i="82"/>
  <c r="K19" i="82"/>
  <c r="I20" i="82"/>
  <c r="J20" i="82"/>
  <c r="K20" i="82"/>
  <c r="I21" i="82"/>
  <c r="J21" i="82"/>
  <c r="K21" i="82"/>
  <c r="I22" i="82"/>
  <c r="J22" i="82"/>
  <c r="K22" i="82"/>
  <c r="I23" i="82"/>
  <c r="J23" i="82"/>
  <c r="K23" i="82"/>
  <c r="I24" i="82"/>
  <c r="J24" i="82"/>
  <c r="K24" i="82"/>
  <c r="I25" i="82"/>
  <c r="J25" i="82"/>
  <c r="K25" i="82"/>
  <c r="I26" i="82"/>
  <c r="J26" i="82"/>
  <c r="K26" i="82"/>
  <c r="I27" i="82"/>
  <c r="J27" i="82"/>
  <c r="K27" i="82"/>
  <c r="I28" i="82"/>
  <c r="J28" i="82"/>
  <c r="K28" i="82"/>
  <c r="I29" i="82"/>
  <c r="J29" i="82"/>
  <c r="K29" i="82"/>
  <c r="I30" i="82"/>
  <c r="J30" i="82"/>
  <c r="K30" i="82"/>
  <c r="I31" i="82"/>
  <c r="J31" i="82"/>
  <c r="K31" i="82"/>
  <c r="I32" i="82"/>
  <c r="J32" i="82"/>
  <c r="K32" i="82"/>
  <c r="I33" i="82"/>
  <c r="J33" i="82"/>
  <c r="K33" i="82"/>
  <c r="K14" i="82"/>
  <c r="J14" i="82"/>
  <c r="J34" i="82" s="1"/>
  <c r="I14" i="82"/>
  <c r="H15" i="82"/>
  <c r="H16" i="82"/>
  <c r="H17" i="82"/>
  <c r="H18" i="82"/>
  <c r="H19" i="82"/>
  <c r="H20" i="82"/>
  <c r="H21" i="82"/>
  <c r="H22" i="82"/>
  <c r="H23" i="82"/>
  <c r="H24" i="82"/>
  <c r="H25" i="82"/>
  <c r="H26" i="82"/>
  <c r="H27" i="82"/>
  <c r="H28" i="82"/>
  <c r="H29" i="82"/>
  <c r="H30" i="82"/>
  <c r="H31" i="82"/>
  <c r="H32" i="82"/>
  <c r="H33" i="82"/>
  <c r="H14" i="82"/>
  <c r="G15" i="82"/>
  <c r="G34" i="82" s="1"/>
  <c r="G16" i="82"/>
  <c r="G17" i="82"/>
  <c r="G18" i="82"/>
  <c r="G19" i="82"/>
  <c r="G20" i="82"/>
  <c r="G21" i="82"/>
  <c r="G22" i="82"/>
  <c r="G23" i="82"/>
  <c r="G24" i="82"/>
  <c r="G25" i="82"/>
  <c r="G26" i="82"/>
  <c r="G27" i="82"/>
  <c r="G28" i="82"/>
  <c r="G29" i="82"/>
  <c r="G30" i="82"/>
  <c r="G31" i="82"/>
  <c r="G32" i="82"/>
  <c r="G33" i="82"/>
  <c r="G14" i="82"/>
  <c r="F15" i="82"/>
  <c r="F16" i="82"/>
  <c r="F17" i="82"/>
  <c r="F34" i="82" s="1"/>
  <c r="F18" i="82"/>
  <c r="F19" i="82"/>
  <c r="F20" i="82"/>
  <c r="F21" i="82"/>
  <c r="F22" i="82"/>
  <c r="F23" i="82"/>
  <c r="F24" i="82"/>
  <c r="F25" i="82"/>
  <c r="F26" i="82"/>
  <c r="F27" i="82"/>
  <c r="F28" i="82"/>
  <c r="F29" i="82"/>
  <c r="F30" i="82"/>
  <c r="F31" i="82"/>
  <c r="F32" i="82"/>
  <c r="F33" i="82"/>
  <c r="F14" i="82"/>
  <c r="D15" i="82"/>
  <c r="D16" i="82"/>
  <c r="D34" i="82" s="1"/>
  <c r="D17" i="82"/>
  <c r="D18" i="82"/>
  <c r="D19" i="82"/>
  <c r="D20" i="82"/>
  <c r="D21" i="82"/>
  <c r="L21" i="82" s="1"/>
  <c r="D22" i="82"/>
  <c r="D23" i="82"/>
  <c r="D24" i="82"/>
  <c r="D25" i="82"/>
  <c r="D26" i="82"/>
  <c r="D27" i="82"/>
  <c r="D28" i="82"/>
  <c r="D29" i="82"/>
  <c r="D30" i="82"/>
  <c r="D31" i="82"/>
  <c r="D32" i="82"/>
  <c r="D33" i="82"/>
  <c r="D14" i="82"/>
  <c r="C15" i="82"/>
  <c r="C16" i="82"/>
  <c r="C17" i="82"/>
  <c r="C18" i="82"/>
  <c r="C19" i="82"/>
  <c r="C20" i="82"/>
  <c r="C21" i="82"/>
  <c r="C22" i="82"/>
  <c r="C23" i="82"/>
  <c r="C24" i="82"/>
  <c r="C25" i="82"/>
  <c r="C26" i="82"/>
  <c r="C27" i="82"/>
  <c r="C28" i="82"/>
  <c r="C29" i="82"/>
  <c r="C30" i="82"/>
  <c r="C31" i="82"/>
  <c r="C32" i="82"/>
  <c r="C33" i="82"/>
  <c r="C14" i="82"/>
  <c r="F90" i="81"/>
  <c r="F71" i="81"/>
  <c r="F72" i="81"/>
  <c r="F73" i="81"/>
  <c r="F74" i="81"/>
  <c r="F75" i="81"/>
  <c r="F76" i="81"/>
  <c r="F77" i="81"/>
  <c r="F78" i="81"/>
  <c r="F79" i="81"/>
  <c r="F80" i="81"/>
  <c r="F81" i="81"/>
  <c r="F82" i="81"/>
  <c r="F83" i="81"/>
  <c r="F84" i="81"/>
  <c r="F85" i="81"/>
  <c r="F86" i="81"/>
  <c r="F87" i="81"/>
  <c r="F88" i="81"/>
  <c r="F89" i="81"/>
  <c r="F70" i="81"/>
  <c r="D62" i="81"/>
  <c r="E90" i="81"/>
  <c r="D90" i="81"/>
  <c r="C90" i="81"/>
  <c r="C62" i="81"/>
  <c r="D34" i="81"/>
  <c r="E34" i="81"/>
  <c r="C34" i="81"/>
  <c r="F33" i="81"/>
  <c r="F32" i="81"/>
  <c r="F31" i="81"/>
  <c r="F30" i="81"/>
  <c r="F29" i="81"/>
  <c r="F28" i="81"/>
  <c r="F27" i="81"/>
  <c r="F26" i="81"/>
  <c r="F25" i="81"/>
  <c r="F24" i="81"/>
  <c r="F23" i="81"/>
  <c r="F22" i="81"/>
  <c r="F21" i="81"/>
  <c r="F20" i="81"/>
  <c r="F19" i="81"/>
  <c r="F18" i="81"/>
  <c r="F17" i="81"/>
  <c r="F16" i="81"/>
  <c r="F15" i="81"/>
  <c r="F14" i="81"/>
  <c r="F62" i="81" l="1"/>
  <c r="L26" i="82"/>
  <c r="I34" i="82"/>
  <c r="L23" i="82"/>
  <c r="L15" i="82"/>
  <c r="L31" i="82"/>
  <c r="L19" i="82"/>
  <c r="L27" i="82"/>
  <c r="L33" i="82"/>
  <c r="L29" i="82"/>
  <c r="L25" i="82"/>
  <c r="L17" i="82"/>
  <c r="L14" i="82"/>
  <c r="L30" i="82"/>
  <c r="L22" i="82"/>
  <c r="L18" i="82"/>
  <c r="L32" i="82"/>
  <c r="L28" i="82"/>
  <c r="L24" i="82"/>
  <c r="L20" i="82"/>
  <c r="L16" i="82"/>
  <c r="E62" i="81"/>
  <c r="H34" i="82"/>
  <c r="E34" i="82"/>
  <c r="C34" i="82"/>
  <c r="F34" i="81"/>
  <c r="K34" i="78"/>
  <c r="J34" i="78"/>
  <c r="I34" i="78"/>
  <c r="H34" i="78"/>
  <c r="G34" i="78"/>
  <c r="F34" i="78"/>
  <c r="E34" i="78"/>
  <c r="D34" i="78"/>
  <c r="C34" i="78"/>
  <c r="L33" i="78"/>
  <c r="L32" i="78"/>
  <c r="L31" i="78"/>
  <c r="L30" i="78"/>
  <c r="L29" i="78"/>
  <c r="L28" i="78"/>
  <c r="L27" i="78"/>
  <c r="L26" i="78"/>
  <c r="L25" i="78"/>
  <c r="L24" i="78"/>
  <c r="L23" i="78"/>
  <c r="L22" i="78"/>
  <c r="L21" i="78"/>
  <c r="L20" i="78"/>
  <c r="L19" i="78"/>
  <c r="L18" i="78"/>
  <c r="L17" i="78"/>
  <c r="L16" i="78"/>
  <c r="L15" i="78"/>
  <c r="L14" i="78"/>
  <c r="L34" i="82" l="1"/>
  <c r="L34" i="78"/>
  <c r="I15" i="76"/>
  <c r="J15" i="76"/>
  <c r="K15" i="76"/>
  <c r="I16" i="76"/>
  <c r="J16" i="76"/>
  <c r="K16" i="76"/>
  <c r="I17" i="76"/>
  <c r="J17" i="76"/>
  <c r="K17" i="76"/>
  <c r="I18" i="76"/>
  <c r="J18" i="76"/>
  <c r="K18" i="76"/>
  <c r="I19" i="76"/>
  <c r="J19" i="76"/>
  <c r="K19" i="76"/>
  <c r="I20" i="76"/>
  <c r="J20" i="76"/>
  <c r="K20" i="76"/>
  <c r="I21" i="76"/>
  <c r="J21" i="76"/>
  <c r="K21" i="76"/>
  <c r="I22" i="76"/>
  <c r="J22" i="76"/>
  <c r="K22" i="76"/>
  <c r="I23" i="76"/>
  <c r="J23" i="76"/>
  <c r="K23" i="76"/>
  <c r="I24" i="76"/>
  <c r="J24" i="76"/>
  <c r="K24" i="76"/>
  <c r="I25" i="76"/>
  <c r="J25" i="76"/>
  <c r="K25" i="76"/>
  <c r="I26" i="76"/>
  <c r="J26" i="76"/>
  <c r="K26" i="76"/>
  <c r="I27" i="76"/>
  <c r="J27" i="76"/>
  <c r="K27" i="76"/>
  <c r="I28" i="76"/>
  <c r="J28" i="76"/>
  <c r="K28" i="76"/>
  <c r="I29" i="76"/>
  <c r="J29" i="76"/>
  <c r="K29" i="76"/>
  <c r="I30" i="76"/>
  <c r="J30" i="76"/>
  <c r="K30" i="76"/>
  <c r="I31" i="76"/>
  <c r="J31" i="76"/>
  <c r="K31" i="76"/>
  <c r="I32" i="76"/>
  <c r="J32" i="76"/>
  <c r="K32" i="76"/>
  <c r="I33" i="76"/>
  <c r="J33" i="76"/>
  <c r="K33" i="76"/>
  <c r="J14" i="76"/>
  <c r="K14" i="76"/>
  <c r="I14" i="76"/>
  <c r="H15" i="76"/>
  <c r="H16" i="76"/>
  <c r="H17" i="76"/>
  <c r="H18" i="76"/>
  <c r="H19" i="76"/>
  <c r="H20" i="76"/>
  <c r="H21" i="76"/>
  <c r="H22" i="76"/>
  <c r="H23" i="76"/>
  <c r="H24" i="76"/>
  <c r="H25" i="76"/>
  <c r="H26" i="76"/>
  <c r="H27" i="76"/>
  <c r="H28" i="76"/>
  <c r="H29" i="76"/>
  <c r="H30" i="76"/>
  <c r="H31" i="76"/>
  <c r="H32" i="76"/>
  <c r="H33" i="76"/>
  <c r="H14" i="76"/>
  <c r="F15" i="76"/>
  <c r="G15" i="76"/>
  <c r="F16" i="76"/>
  <c r="G16" i="76"/>
  <c r="F17" i="76"/>
  <c r="G17" i="76"/>
  <c r="F18" i="76"/>
  <c r="G18" i="76"/>
  <c r="F19" i="76"/>
  <c r="G19" i="76"/>
  <c r="F20" i="76"/>
  <c r="G20" i="76"/>
  <c r="F21" i="76"/>
  <c r="G21" i="76"/>
  <c r="F22" i="76"/>
  <c r="G22" i="76"/>
  <c r="F23" i="76"/>
  <c r="G23" i="76"/>
  <c r="F24" i="76"/>
  <c r="G24" i="76"/>
  <c r="F25" i="76"/>
  <c r="G25" i="76"/>
  <c r="F26" i="76"/>
  <c r="G26" i="76"/>
  <c r="F27" i="76"/>
  <c r="G27" i="76"/>
  <c r="F28" i="76"/>
  <c r="G28" i="76"/>
  <c r="F29" i="76"/>
  <c r="G29" i="76"/>
  <c r="F30" i="76"/>
  <c r="G30" i="76"/>
  <c r="F31" i="76"/>
  <c r="G31" i="76"/>
  <c r="F32" i="76"/>
  <c r="G32" i="76"/>
  <c r="F33" i="76"/>
  <c r="G33" i="76"/>
  <c r="G14" i="76"/>
  <c r="G34" i="76" s="1"/>
  <c r="F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14" i="76"/>
  <c r="D15" i="76"/>
  <c r="D16" i="76"/>
  <c r="D17" i="76"/>
  <c r="D18" i="76"/>
  <c r="D19" i="76"/>
  <c r="D20" i="76"/>
  <c r="D21" i="76"/>
  <c r="D22" i="76"/>
  <c r="D23" i="76"/>
  <c r="D24" i="76"/>
  <c r="D25" i="76"/>
  <c r="D26" i="76"/>
  <c r="D27" i="76"/>
  <c r="D28" i="76"/>
  <c r="D29" i="76"/>
  <c r="D30" i="76"/>
  <c r="D31" i="76"/>
  <c r="D32" i="76"/>
  <c r="D33" i="76"/>
  <c r="D14" i="76"/>
  <c r="C15" i="76"/>
  <c r="C16" i="76"/>
  <c r="C17" i="76"/>
  <c r="C18" i="76"/>
  <c r="C19" i="76"/>
  <c r="C20" i="76"/>
  <c r="C21" i="76"/>
  <c r="C22" i="76"/>
  <c r="C23" i="76"/>
  <c r="C24" i="76"/>
  <c r="C25" i="76"/>
  <c r="C26" i="76"/>
  <c r="C27" i="76"/>
  <c r="C28" i="76"/>
  <c r="C29" i="76"/>
  <c r="C30" i="76"/>
  <c r="C31" i="76"/>
  <c r="C32" i="76"/>
  <c r="C33" i="76"/>
  <c r="C14" i="76"/>
  <c r="E34" i="77"/>
  <c r="D34" i="77"/>
  <c r="C34" i="77"/>
  <c r="F33" i="77"/>
  <c r="F32" i="77"/>
  <c r="F31" i="77"/>
  <c r="F30" i="77"/>
  <c r="F29" i="77"/>
  <c r="F28" i="77"/>
  <c r="F27" i="77"/>
  <c r="F26" i="77"/>
  <c r="F25" i="77"/>
  <c r="F24" i="77"/>
  <c r="F23" i="77"/>
  <c r="F22" i="77"/>
  <c r="F21" i="77"/>
  <c r="F20" i="77"/>
  <c r="F19" i="77"/>
  <c r="F18" i="77"/>
  <c r="F17" i="77"/>
  <c r="F16" i="77"/>
  <c r="F15" i="77"/>
  <c r="F14" i="77"/>
  <c r="E34" i="75"/>
  <c r="D34" i="75"/>
  <c r="C34" i="75"/>
  <c r="F33" i="75"/>
  <c r="F32" i="75"/>
  <c r="F31" i="75"/>
  <c r="F30" i="75"/>
  <c r="F29" i="75"/>
  <c r="F28" i="75"/>
  <c r="F27" i="75"/>
  <c r="F26" i="75"/>
  <c r="F25" i="75"/>
  <c r="F24" i="75"/>
  <c r="F23" i="75"/>
  <c r="F22" i="75"/>
  <c r="F21" i="75"/>
  <c r="F20" i="75"/>
  <c r="F19" i="75"/>
  <c r="F18" i="75"/>
  <c r="F17" i="75"/>
  <c r="F16" i="75"/>
  <c r="F15" i="75"/>
  <c r="F14" i="75"/>
  <c r="K34" i="74"/>
  <c r="J34" i="74"/>
  <c r="I34" i="74"/>
  <c r="H34" i="74"/>
  <c r="G34" i="74"/>
  <c r="F34" i="74"/>
  <c r="E34" i="74"/>
  <c r="D34" i="74"/>
  <c r="C34" i="74"/>
  <c r="L33" i="74"/>
  <c r="L32" i="74"/>
  <c r="L31" i="74"/>
  <c r="L30" i="74"/>
  <c r="L29" i="74"/>
  <c r="L28" i="74"/>
  <c r="L27" i="74"/>
  <c r="L26" i="74"/>
  <c r="L25" i="74"/>
  <c r="L24" i="74"/>
  <c r="L23" i="74"/>
  <c r="L22" i="74"/>
  <c r="L21" i="74"/>
  <c r="L20" i="74"/>
  <c r="L19" i="74"/>
  <c r="L18" i="74"/>
  <c r="L17" i="74"/>
  <c r="L16" i="74"/>
  <c r="L15" i="74"/>
  <c r="L14" i="74"/>
  <c r="F34" i="77" l="1"/>
  <c r="L34" i="74"/>
  <c r="C34" i="76"/>
  <c r="L18" i="76"/>
  <c r="L30" i="76"/>
  <c r="F34" i="75"/>
  <c r="L26" i="76"/>
  <c r="D34" i="76"/>
  <c r="H34" i="76"/>
  <c r="L15" i="76"/>
  <c r="L19" i="76"/>
  <c r="L22" i="76"/>
  <c r="L23" i="76"/>
  <c r="L27" i="76"/>
  <c r="L31" i="76"/>
  <c r="E34" i="76"/>
  <c r="I34" i="76"/>
  <c r="L16" i="76"/>
  <c r="L20" i="76"/>
  <c r="L24" i="76"/>
  <c r="L28" i="76"/>
  <c r="L32" i="76"/>
  <c r="F34" i="76"/>
  <c r="J34" i="76"/>
  <c r="L17" i="76"/>
  <c r="L21" i="76"/>
  <c r="L25" i="76"/>
  <c r="L29" i="76"/>
  <c r="L33" i="76"/>
  <c r="L14" i="76"/>
  <c r="K34" i="76"/>
  <c r="L34" i="76" l="1"/>
  <c r="I15" i="73" l="1"/>
  <c r="J15" i="73"/>
  <c r="K15" i="73"/>
  <c r="I16" i="73"/>
  <c r="J16" i="73"/>
  <c r="K16" i="73"/>
  <c r="I17" i="73"/>
  <c r="J17" i="73"/>
  <c r="K17" i="73"/>
  <c r="I18" i="73"/>
  <c r="J18" i="73"/>
  <c r="K18" i="73"/>
  <c r="I19" i="73"/>
  <c r="J19" i="73"/>
  <c r="K19" i="73"/>
  <c r="I20" i="73"/>
  <c r="J20" i="73"/>
  <c r="K20" i="73"/>
  <c r="I21" i="73"/>
  <c r="J21" i="73"/>
  <c r="K21" i="73"/>
  <c r="I22" i="73"/>
  <c r="J22" i="73"/>
  <c r="K22" i="73"/>
  <c r="I23" i="73"/>
  <c r="J23" i="73"/>
  <c r="K23" i="73"/>
  <c r="I24" i="73"/>
  <c r="J24" i="73"/>
  <c r="K24" i="73"/>
  <c r="I25" i="73"/>
  <c r="J25" i="73"/>
  <c r="K25" i="73"/>
  <c r="I26" i="73"/>
  <c r="J26" i="73"/>
  <c r="K26" i="73"/>
  <c r="I27" i="73"/>
  <c r="J27" i="73"/>
  <c r="K27" i="73"/>
  <c r="I28" i="73"/>
  <c r="J28" i="73"/>
  <c r="K28" i="73"/>
  <c r="I29" i="73"/>
  <c r="J29" i="73"/>
  <c r="K29" i="73"/>
  <c r="I30" i="73"/>
  <c r="J30" i="73"/>
  <c r="K30" i="73"/>
  <c r="I31" i="73"/>
  <c r="J31" i="73"/>
  <c r="K31" i="73"/>
  <c r="I32" i="73"/>
  <c r="J32" i="73"/>
  <c r="K32" i="73"/>
  <c r="I33" i="73"/>
  <c r="J33" i="73"/>
  <c r="K33" i="73"/>
  <c r="J14" i="73"/>
  <c r="K14" i="73"/>
  <c r="I14" i="73"/>
  <c r="H15" i="73"/>
  <c r="H16" i="73"/>
  <c r="H17" i="73"/>
  <c r="H18" i="73"/>
  <c r="H19" i="73"/>
  <c r="H20" i="73"/>
  <c r="H21" i="73"/>
  <c r="H22" i="73"/>
  <c r="H23" i="73"/>
  <c r="H24" i="73"/>
  <c r="H25" i="73"/>
  <c r="H26" i="73"/>
  <c r="H27" i="73"/>
  <c r="H28" i="73"/>
  <c r="H29" i="73"/>
  <c r="H30" i="73"/>
  <c r="H31" i="73"/>
  <c r="H32" i="73"/>
  <c r="H33" i="73"/>
  <c r="H14" i="73"/>
  <c r="E15" i="73"/>
  <c r="F15" i="73"/>
  <c r="G15" i="73"/>
  <c r="E16" i="73"/>
  <c r="F16" i="73"/>
  <c r="G16" i="73"/>
  <c r="E17" i="73"/>
  <c r="F17" i="73"/>
  <c r="G17" i="73"/>
  <c r="E18" i="73"/>
  <c r="F18" i="73"/>
  <c r="G18" i="73"/>
  <c r="E19" i="73"/>
  <c r="F19" i="73"/>
  <c r="G19" i="73"/>
  <c r="E20" i="73"/>
  <c r="F20" i="73"/>
  <c r="G20" i="73"/>
  <c r="E21" i="73"/>
  <c r="F21" i="73"/>
  <c r="G21" i="73"/>
  <c r="E22" i="73"/>
  <c r="F22" i="73"/>
  <c r="G22" i="73"/>
  <c r="E23" i="73"/>
  <c r="F23" i="73"/>
  <c r="G23" i="73"/>
  <c r="E24" i="73"/>
  <c r="F24" i="73"/>
  <c r="G24" i="73"/>
  <c r="E25" i="73"/>
  <c r="F25" i="73"/>
  <c r="G25" i="73"/>
  <c r="E26" i="73"/>
  <c r="F26" i="73"/>
  <c r="G26" i="73"/>
  <c r="E27" i="73"/>
  <c r="F27" i="73"/>
  <c r="G27" i="73"/>
  <c r="E28" i="73"/>
  <c r="F28" i="73"/>
  <c r="G28" i="73"/>
  <c r="E29" i="73"/>
  <c r="F29" i="73"/>
  <c r="G29" i="73"/>
  <c r="E30" i="73"/>
  <c r="F30" i="73"/>
  <c r="G30" i="73"/>
  <c r="E31" i="73"/>
  <c r="F31" i="73"/>
  <c r="G31" i="73"/>
  <c r="E32" i="73"/>
  <c r="F32" i="73"/>
  <c r="G32" i="73"/>
  <c r="E33" i="73"/>
  <c r="F33" i="73"/>
  <c r="G33" i="73"/>
  <c r="F14" i="73"/>
  <c r="G14" i="73"/>
  <c r="E14" i="73"/>
  <c r="C15" i="73"/>
  <c r="D15" i="73"/>
  <c r="C16" i="73"/>
  <c r="D16" i="73"/>
  <c r="C17" i="73"/>
  <c r="D17" i="73"/>
  <c r="C18" i="73"/>
  <c r="D18" i="73"/>
  <c r="C19" i="73"/>
  <c r="D19" i="73"/>
  <c r="C20" i="73"/>
  <c r="D20" i="73"/>
  <c r="C21" i="73"/>
  <c r="D21" i="73"/>
  <c r="C22" i="73"/>
  <c r="D22" i="73"/>
  <c r="C23" i="73"/>
  <c r="D23" i="73"/>
  <c r="C24" i="73"/>
  <c r="D24" i="73"/>
  <c r="C25" i="73"/>
  <c r="D25" i="73"/>
  <c r="C26" i="73"/>
  <c r="D26" i="73"/>
  <c r="C27" i="73"/>
  <c r="D27" i="73"/>
  <c r="C28" i="73"/>
  <c r="D28" i="73"/>
  <c r="C29" i="73"/>
  <c r="D29" i="73"/>
  <c r="C30" i="73"/>
  <c r="D30" i="73"/>
  <c r="C31" i="73"/>
  <c r="D31" i="73"/>
  <c r="C32" i="73"/>
  <c r="D32" i="73"/>
  <c r="C33" i="73"/>
  <c r="D33" i="73"/>
  <c r="D14" i="73"/>
  <c r="C14" i="73"/>
  <c r="L33" i="73" l="1"/>
  <c r="L32" i="73"/>
  <c r="L31" i="73"/>
  <c r="L30" i="73"/>
  <c r="L29" i="73"/>
  <c r="L28" i="73"/>
  <c r="L27" i="73"/>
  <c r="L26" i="73"/>
  <c r="L25" i="73"/>
  <c r="L24" i="73"/>
  <c r="L23" i="73"/>
  <c r="L22" i="73"/>
  <c r="L21" i="73"/>
  <c r="L20" i="73"/>
  <c r="L19" i="73"/>
  <c r="L18" i="73"/>
  <c r="L17" i="73"/>
  <c r="L16" i="73"/>
  <c r="L15" i="73"/>
  <c r="K34" i="73"/>
  <c r="J34" i="73"/>
  <c r="I34" i="73"/>
  <c r="H34" i="73"/>
  <c r="G34" i="73"/>
  <c r="F34" i="73"/>
  <c r="E34" i="73"/>
  <c r="D34" i="73"/>
  <c r="L14" i="73"/>
  <c r="E34" i="72"/>
  <c r="D34" i="72"/>
  <c r="C34" i="72"/>
  <c r="F33" i="72"/>
  <c r="F32" i="72"/>
  <c r="F31" i="72"/>
  <c r="F30" i="72"/>
  <c r="F29" i="72"/>
  <c r="F28" i="72"/>
  <c r="F27" i="72"/>
  <c r="F26" i="72"/>
  <c r="F25" i="72"/>
  <c r="F24" i="72"/>
  <c r="F23" i="72"/>
  <c r="F22" i="72"/>
  <c r="F21" i="72"/>
  <c r="F20" i="72"/>
  <c r="F19" i="72"/>
  <c r="F18" i="72"/>
  <c r="F17" i="72"/>
  <c r="F16" i="72"/>
  <c r="F15" i="72"/>
  <c r="F14" i="72"/>
  <c r="K34" i="71"/>
  <c r="J34" i="71"/>
  <c r="I34" i="71"/>
  <c r="H34" i="71"/>
  <c r="G34" i="71"/>
  <c r="F34" i="71"/>
  <c r="E34" i="71"/>
  <c r="D34" i="71"/>
  <c r="C34" i="71"/>
  <c r="L33" i="71"/>
  <c r="L32" i="71"/>
  <c r="L31" i="71"/>
  <c r="L30" i="71"/>
  <c r="L29" i="71"/>
  <c r="L28" i="71"/>
  <c r="L27" i="71"/>
  <c r="L26" i="71"/>
  <c r="L25" i="71"/>
  <c r="L24" i="71"/>
  <c r="L23" i="71"/>
  <c r="L22" i="71"/>
  <c r="L21" i="71"/>
  <c r="L20" i="71"/>
  <c r="L19" i="71"/>
  <c r="L18" i="71"/>
  <c r="L17" i="71"/>
  <c r="L16" i="71"/>
  <c r="L15" i="71"/>
  <c r="L14" i="71"/>
  <c r="C15" i="70"/>
  <c r="D15" i="70"/>
  <c r="L15" i="70" s="1"/>
  <c r="E15" i="70"/>
  <c r="F15" i="70"/>
  <c r="F34" i="70" s="1"/>
  <c r="G15" i="70"/>
  <c r="H15" i="70"/>
  <c r="H34" i="70" s="1"/>
  <c r="I15" i="70"/>
  <c r="J15" i="70"/>
  <c r="K15" i="70"/>
  <c r="C16" i="70"/>
  <c r="C34" i="70" s="1"/>
  <c r="D16" i="70"/>
  <c r="E16" i="70"/>
  <c r="F16" i="70"/>
  <c r="G16" i="70"/>
  <c r="H16" i="70"/>
  <c r="I16" i="70"/>
  <c r="J16" i="70"/>
  <c r="K16" i="70"/>
  <c r="C17" i="70"/>
  <c r="D17" i="70"/>
  <c r="L17" i="70" s="1"/>
  <c r="E17" i="70"/>
  <c r="F17" i="70"/>
  <c r="G17" i="70"/>
  <c r="H17" i="70"/>
  <c r="I17" i="70"/>
  <c r="J17" i="70"/>
  <c r="K17" i="70"/>
  <c r="C18" i="70"/>
  <c r="D18" i="70"/>
  <c r="E18" i="70"/>
  <c r="F18" i="70"/>
  <c r="G18" i="70"/>
  <c r="H18" i="70"/>
  <c r="I18" i="70"/>
  <c r="J18" i="70"/>
  <c r="K18" i="70"/>
  <c r="C19" i="70"/>
  <c r="D19" i="70"/>
  <c r="L19" i="70" s="1"/>
  <c r="E19" i="70"/>
  <c r="F19" i="70"/>
  <c r="G19" i="70"/>
  <c r="H19" i="70"/>
  <c r="I19" i="70"/>
  <c r="J19" i="70"/>
  <c r="K19" i="70"/>
  <c r="C20" i="70"/>
  <c r="D20" i="70"/>
  <c r="E20" i="70"/>
  <c r="F20" i="70"/>
  <c r="G20" i="70"/>
  <c r="H20" i="70"/>
  <c r="I20" i="70"/>
  <c r="J20" i="70"/>
  <c r="K20" i="70"/>
  <c r="C21" i="70"/>
  <c r="D21" i="70"/>
  <c r="L21" i="70" s="1"/>
  <c r="E21" i="70"/>
  <c r="F21" i="70"/>
  <c r="G21" i="70"/>
  <c r="H21" i="70"/>
  <c r="I21" i="70"/>
  <c r="J21" i="70"/>
  <c r="K21" i="70"/>
  <c r="C22" i="70"/>
  <c r="D22" i="70"/>
  <c r="E22" i="70"/>
  <c r="F22" i="70"/>
  <c r="G22" i="70"/>
  <c r="H22" i="70"/>
  <c r="I22" i="70"/>
  <c r="J22" i="70"/>
  <c r="K22" i="70"/>
  <c r="C23" i="70"/>
  <c r="D23" i="70"/>
  <c r="L23" i="70" s="1"/>
  <c r="E23" i="70"/>
  <c r="F23" i="70"/>
  <c r="G23" i="70"/>
  <c r="H23" i="70"/>
  <c r="I23" i="70"/>
  <c r="J23" i="70"/>
  <c r="K23" i="70"/>
  <c r="C24" i="70"/>
  <c r="D24" i="70"/>
  <c r="E24" i="70"/>
  <c r="F24" i="70"/>
  <c r="G24" i="70"/>
  <c r="H24" i="70"/>
  <c r="I24" i="70"/>
  <c r="J24" i="70"/>
  <c r="K24" i="70"/>
  <c r="C25" i="70"/>
  <c r="D25" i="70"/>
  <c r="L25" i="70" s="1"/>
  <c r="E25" i="70"/>
  <c r="F25" i="70"/>
  <c r="G25" i="70"/>
  <c r="H25" i="70"/>
  <c r="I25" i="70"/>
  <c r="J25" i="70"/>
  <c r="K25" i="70"/>
  <c r="C26" i="70"/>
  <c r="D26" i="70"/>
  <c r="E26" i="70"/>
  <c r="F26" i="70"/>
  <c r="G26" i="70"/>
  <c r="H26" i="70"/>
  <c r="I26" i="70"/>
  <c r="J26" i="70"/>
  <c r="K26" i="70"/>
  <c r="C27" i="70"/>
  <c r="D27" i="70"/>
  <c r="L27" i="70" s="1"/>
  <c r="E27" i="70"/>
  <c r="F27" i="70"/>
  <c r="G27" i="70"/>
  <c r="H27" i="70"/>
  <c r="I27" i="70"/>
  <c r="J27" i="70"/>
  <c r="K27" i="70"/>
  <c r="C28" i="70"/>
  <c r="D28" i="70"/>
  <c r="E28" i="70"/>
  <c r="F28" i="70"/>
  <c r="G28" i="70"/>
  <c r="H28" i="70"/>
  <c r="I28" i="70"/>
  <c r="J28" i="70"/>
  <c r="K28" i="70"/>
  <c r="C29" i="70"/>
  <c r="D29" i="70"/>
  <c r="L29" i="70" s="1"/>
  <c r="E29" i="70"/>
  <c r="F29" i="70"/>
  <c r="G29" i="70"/>
  <c r="H29" i="70"/>
  <c r="I29" i="70"/>
  <c r="J29" i="70"/>
  <c r="K29" i="70"/>
  <c r="C30" i="70"/>
  <c r="D30" i="70"/>
  <c r="E30" i="70"/>
  <c r="F30" i="70"/>
  <c r="G30" i="70"/>
  <c r="H30" i="70"/>
  <c r="I30" i="70"/>
  <c r="J30" i="70"/>
  <c r="K30" i="70"/>
  <c r="C31" i="70"/>
  <c r="D31" i="70"/>
  <c r="L31" i="70" s="1"/>
  <c r="E31" i="70"/>
  <c r="F31" i="70"/>
  <c r="G31" i="70"/>
  <c r="H31" i="70"/>
  <c r="I31" i="70"/>
  <c r="J31" i="70"/>
  <c r="K31" i="70"/>
  <c r="C32" i="70"/>
  <c r="D32" i="70"/>
  <c r="E32" i="70"/>
  <c r="F32" i="70"/>
  <c r="G32" i="70"/>
  <c r="H32" i="70"/>
  <c r="I32" i="70"/>
  <c r="J32" i="70"/>
  <c r="K32" i="70"/>
  <c r="C33" i="70"/>
  <c r="D33" i="70"/>
  <c r="L33" i="70" s="1"/>
  <c r="E33" i="70"/>
  <c r="F33" i="70"/>
  <c r="G33" i="70"/>
  <c r="H33" i="70"/>
  <c r="I33" i="70"/>
  <c r="J33" i="70"/>
  <c r="K33" i="70"/>
  <c r="D14" i="70"/>
  <c r="E14" i="70"/>
  <c r="F14" i="70"/>
  <c r="G14" i="70"/>
  <c r="H14" i="70"/>
  <c r="I14" i="70"/>
  <c r="J14" i="70"/>
  <c r="K14" i="70"/>
  <c r="C14" i="70"/>
  <c r="L32" i="70"/>
  <c r="L30" i="70"/>
  <c r="L28" i="70"/>
  <c r="L26" i="70"/>
  <c r="L24" i="70"/>
  <c r="L22" i="70"/>
  <c r="L20" i="70"/>
  <c r="L18" i="70"/>
  <c r="L16" i="70"/>
  <c r="J34" i="70"/>
  <c r="G34" i="70"/>
  <c r="D34" i="70"/>
  <c r="I15" i="69"/>
  <c r="J15" i="69"/>
  <c r="L15" i="69" s="1"/>
  <c r="K15" i="69"/>
  <c r="I16" i="69"/>
  <c r="J16" i="69"/>
  <c r="K16" i="69"/>
  <c r="I17" i="69"/>
  <c r="J17" i="69"/>
  <c r="K17" i="69"/>
  <c r="I18" i="69"/>
  <c r="J18" i="69"/>
  <c r="K18" i="69"/>
  <c r="I19" i="69"/>
  <c r="J19" i="69"/>
  <c r="K19" i="69"/>
  <c r="I20" i="69"/>
  <c r="J20" i="69"/>
  <c r="K20" i="69"/>
  <c r="I21" i="69"/>
  <c r="J21" i="69"/>
  <c r="K21" i="69"/>
  <c r="I22" i="69"/>
  <c r="L22" i="69" s="1"/>
  <c r="J22" i="69"/>
  <c r="K22" i="69"/>
  <c r="I23" i="69"/>
  <c r="J23" i="69"/>
  <c r="K23" i="69"/>
  <c r="I24" i="69"/>
  <c r="J24" i="69"/>
  <c r="K24" i="69"/>
  <c r="I25" i="69"/>
  <c r="J25" i="69"/>
  <c r="K25" i="69"/>
  <c r="I26" i="69"/>
  <c r="J26" i="69"/>
  <c r="K26" i="69"/>
  <c r="I27" i="69"/>
  <c r="J27" i="69"/>
  <c r="K27" i="69"/>
  <c r="I28" i="69"/>
  <c r="J28" i="69"/>
  <c r="K28" i="69"/>
  <c r="I29" i="69"/>
  <c r="J29" i="69"/>
  <c r="K29" i="69"/>
  <c r="I30" i="69"/>
  <c r="J30" i="69"/>
  <c r="K30" i="69"/>
  <c r="I31" i="69"/>
  <c r="L31" i="69" s="1"/>
  <c r="J31" i="69"/>
  <c r="K31" i="69"/>
  <c r="I32" i="69"/>
  <c r="J32" i="69"/>
  <c r="K32" i="69"/>
  <c r="I33" i="69"/>
  <c r="J33" i="69"/>
  <c r="K33" i="69"/>
  <c r="J14" i="69"/>
  <c r="K14" i="69"/>
  <c r="I14" i="69"/>
  <c r="I34" i="69" s="1"/>
  <c r="H15" i="69"/>
  <c r="H16" i="69"/>
  <c r="H17" i="69"/>
  <c r="H18" i="69"/>
  <c r="H19" i="69"/>
  <c r="H20" i="69"/>
  <c r="H21" i="69"/>
  <c r="H22" i="69"/>
  <c r="H23" i="69"/>
  <c r="H24" i="69"/>
  <c r="H25" i="69"/>
  <c r="H26" i="69"/>
  <c r="H27" i="69"/>
  <c r="H28" i="69"/>
  <c r="H29" i="69"/>
  <c r="H30" i="69"/>
  <c r="H31" i="69"/>
  <c r="H32" i="69"/>
  <c r="H33" i="69"/>
  <c r="H14" i="69"/>
  <c r="E15" i="69"/>
  <c r="F15" i="69"/>
  <c r="G15" i="69"/>
  <c r="E16" i="69"/>
  <c r="F16" i="69"/>
  <c r="G16" i="69"/>
  <c r="E17" i="69"/>
  <c r="F17" i="69"/>
  <c r="G17" i="69"/>
  <c r="E18" i="69"/>
  <c r="L18" i="69" s="1"/>
  <c r="F18" i="69"/>
  <c r="G18" i="69"/>
  <c r="E19" i="69"/>
  <c r="F19" i="69"/>
  <c r="G19" i="69"/>
  <c r="E20" i="69"/>
  <c r="F20" i="69"/>
  <c r="G20" i="69"/>
  <c r="E21" i="69"/>
  <c r="F21" i="69"/>
  <c r="G21" i="69"/>
  <c r="E22" i="69"/>
  <c r="F22" i="69"/>
  <c r="G22" i="69"/>
  <c r="E23" i="69"/>
  <c r="L23" i="69" s="1"/>
  <c r="F23" i="69"/>
  <c r="G23" i="69"/>
  <c r="E24" i="69"/>
  <c r="F24" i="69"/>
  <c r="G24" i="69"/>
  <c r="E25" i="69"/>
  <c r="F25" i="69"/>
  <c r="G25" i="69"/>
  <c r="E26" i="69"/>
  <c r="F26" i="69"/>
  <c r="G26" i="69"/>
  <c r="E27" i="69"/>
  <c r="F27" i="69"/>
  <c r="G27" i="69"/>
  <c r="E28" i="69"/>
  <c r="F28" i="69"/>
  <c r="G28" i="69"/>
  <c r="E29" i="69"/>
  <c r="F29" i="69"/>
  <c r="F34" i="69" s="1"/>
  <c r="G29" i="69"/>
  <c r="E30" i="69"/>
  <c r="F30" i="69"/>
  <c r="G30" i="69"/>
  <c r="L30" i="69" s="1"/>
  <c r="E31" i="69"/>
  <c r="F31" i="69"/>
  <c r="G31" i="69"/>
  <c r="E32" i="69"/>
  <c r="F32" i="69"/>
  <c r="G32" i="69"/>
  <c r="E33" i="69"/>
  <c r="F33" i="69"/>
  <c r="G33" i="69"/>
  <c r="F14" i="69"/>
  <c r="G14" i="69"/>
  <c r="E14" i="69"/>
  <c r="E34" i="69" s="1"/>
  <c r="C15" i="69"/>
  <c r="D15" i="69"/>
  <c r="C16" i="69"/>
  <c r="D16" i="69"/>
  <c r="L16" i="69" s="1"/>
  <c r="C17" i="69"/>
  <c r="D17" i="69"/>
  <c r="C18" i="69"/>
  <c r="D18" i="69"/>
  <c r="C19" i="69"/>
  <c r="D19" i="69"/>
  <c r="C20" i="69"/>
  <c r="D20" i="69"/>
  <c r="L20" i="69" s="1"/>
  <c r="C21" i="69"/>
  <c r="D21" i="69"/>
  <c r="C22" i="69"/>
  <c r="D22" i="69"/>
  <c r="C23" i="69"/>
  <c r="D23" i="69"/>
  <c r="C24" i="69"/>
  <c r="D24" i="69"/>
  <c r="L24" i="69" s="1"/>
  <c r="C25" i="69"/>
  <c r="D25" i="69"/>
  <c r="C26" i="69"/>
  <c r="D26" i="69"/>
  <c r="C27" i="69"/>
  <c r="D27" i="69"/>
  <c r="C28" i="69"/>
  <c r="D28" i="69"/>
  <c r="L28" i="69" s="1"/>
  <c r="C29" i="69"/>
  <c r="D29" i="69"/>
  <c r="C30" i="69"/>
  <c r="D30" i="69"/>
  <c r="C31" i="69"/>
  <c r="D31" i="69"/>
  <c r="C32" i="69"/>
  <c r="D32" i="69"/>
  <c r="L32" i="69" s="1"/>
  <c r="C33" i="69"/>
  <c r="D33" i="69"/>
  <c r="D14" i="69"/>
  <c r="C14" i="69"/>
  <c r="K34" i="69"/>
  <c r="J34" i="69"/>
  <c r="H34" i="69"/>
  <c r="D34" i="69"/>
  <c r="C34" i="69"/>
  <c r="L33" i="69"/>
  <c r="L27" i="69"/>
  <c r="L26" i="69"/>
  <c r="L25" i="69"/>
  <c r="L21" i="69"/>
  <c r="L19" i="69"/>
  <c r="L17" i="69"/>
  <c r="E34" i="68"/>
  <c r="D34" i="68"/>
  <c r="C34" i="68"/>
  <c r="F33" i="68"/>
  <c r="F32" i="68"/>
  <c r="F31" i="68"/>
  <c r="F30" i="68"/>
  <c r="F29" i="68"/>
  <c r="F28" i="68"/>
  <c r="F27" i="68"/>
  <c r="F26" i="68"/>
  <c r="F25" i="68"/>
  <c r="F24" i="68"/>
  <c r="F23" i="68"/>
  <c r="F22" i="68"/>
  <c r="F21" i="68"/>
  <c r="F20" i="68"/>
  <c r="F19" i="68"/>
  <c r="F18" i="68"/>
  <c r="F17" i="68"/>
  <c r="F16" i="68"/>
  <c r="F15" i="68"/>
  <c r="F14" i="68"/>
  <c r="K34" i="67"/>
  <c r="J34" i="67"/>
  <c r="I34" i="67"/>
  <c r="H34" i="67"/>
  <c r="G34" i="67"/>
  <c r="F34" i="67"/>
  <c r="E34" i="67"/>
  <c r="D34" i="67"/>
  <c r="C34" i="67"/>
  <c r="L33" i="67"/>
  <c r="L32" i="67"/>
  <c r="L31" i="67"/>
  <c r="L30" i="67"/>
  <c r="L29" i="67"/>
  <c r="L28" i="67"/>
  <c r="L27" i="67"/>
  <c r="L26" i="67"/>
  <c r="L25" i="67"/>
  <c r="L24" i="67"/>
  <c r="L23" i="67"/>
  <c r="L22" i="67"/>
  <c r="L21" i="67"/>
  <c r="L20" i="67"/>
  <c r="L19" i="67"/>
  <c r="L18" i="67"/>
  <c r="L17" i="67"/>
  <c r="L16" i="67"/>
  <c r="L15" i="67"/>
  <c r="L14" i="67"/>
  <c r="L34" i="73" l="1"/>
  <c r="F34" i="72"/>
  <c r="L34" i="71"/>
  <c r="C34" i="73"/>
  <c r="K34" i="70"/>
  <c r="I34" i="70"/>
  <c r="E34" i="70"/>
  <c r="L14" i="70"/>
  <c r="L34" i="70" s="1"/>
  <c r="L29" i="69"/>
  <c r="L34" i="69" s="1"/>
  <c r="G34" i="69"/>
  <c r="L14" i="69"/>
  <c r="L34" i="67"/>
  <c r="F34" i="68"/>
  <c r="E15" i="66" l="1"/>
  <c r="E16" i="66"/>
  <c r="E17" i="66"/>
  <c r="E18" i="66"/>
  <c r="E19" i="66"/>
  <c r="E20" i="66"/>
  <c r="E21" i="66"/>
  <c r="E22" i="66"/>
  <c r="E23" i="66"/>
  <c r="E24" i="66"/>
  <c r="E25" i="66"/>
  <c r="E26" i="66"/>
  <c r="E27" i="66"/>
  <c r="E28" i="66"/>
  <c r="E29" i="66"/>
  <c r="E30" i="66"/>
  <c r="E31" i="66"/>
  <c r="E32" i="66"/>
  <c r="E33" i="66"/>
  <c r="E14" i="66"/>
  <c r="I15" i="66"/>
  <c r="J15" i="66"/>
  <c r="K15" i="66"/>
  <c r="I16" i="66"/>
  <c r="J16" i="66"/>
  <c r="K16" i="66"/>
  <c r="I17" i="66"/>
  <c r="J17" i="66"/>
  <c r="K17" i="66"/>
  <c r="I18" i="66"/>
  <c r="J18" i="66"/>
  <c r="J34" i="66" s="1"/>
  <c r="K18" i="66"/>
  <c r="I19" i="66"/>
  <c r="J19" i="66"/>
  <c r="K19" i="66"/>
  <c r="I20" i="66"/>
  <c r="J20" i="66"/>
  <c r="K20" i="66"/>
  <c r="I21" i="66"/>
  <c r="J21" i="66"/>
  <c r="K21" i="66"/>
  <c r="I22" i="66"/>
  <c r="J22" i="66"/>
  <c r="K22" i="66"/>
  <c r="I23" i="66"/>
  <c r="J23" i="66"/>
  <c r="K23" i="66"/>
  <c r="I24" i="66"/>
  <c r="J24" i="66"/>
  <c r="K24" i="66"/>
  <c r="I25" i="66"/>
  <c r="J25" i="66"/>
  <c r="K25" i="66"/>
  <c r="I26" i="66"/>
  <c r="J26" i="66"/>
  <c r="K26" i="66"/>
  <c r="I27" i="66"/>
  <c r="J27" i="66"/>
  <c r="K27" i="66"/>
  <c r="I28" i="66"/>
  <c r="J28" i="66"/>
  <c r="K28" i="66"/>
  <c r="I29" i="66"/>
  <c r="J29" i="66"/>
  <c r="K29" i="66"/>
  <c r="I30" i="66"/>
  <c r="J30" i="66"/>
  <c r="K30" i="66"/>
  <c r="I31" i="66"/>
  <c r="J31" i="66"/>
  <c r="K31" i="66"/>
  <c r="I32" i="66"/>
  <c r="J32" i="66"/>
  <c r="K32" i="66"/>
  <c r="I33" i="66"/>
  <c r="J33" i="66"/>
  <c r="K33" i="66"/>
  <c r="J14" i="66"/>
  <c r="K14" i="66"/>
  <c r="I14" i="66"/>
  <c r="H15" i="66"/>
  <c r="H16" i="66"/>
  <c r="H17" i="66"/>
  <c r="H18" i="66"/>
  <c r="H19" i="66"/>
  <c r="H20" i="66"/>
  <c r="H21" i="66"/>
  <c r="H22" i="66"/>
  <c r="H23" i="66"/>
  <c r="H24" i="66"/>
  <c r="H25" i="66"/>
  <c r="H26" i="66"/>
  <c r="H27" i="66"/>
  <c r="H28" i="66"/>
  <c r="H29" i="66"/>
  <c r="H30" i="66"/>
  <c r="H31" i="66"/>
  <c r="H32" i="66"/>
  <c r="H33" i="66"/>
  <c r="H14" i="66"/>
  <c r="F15" i="66"/>
  <c r="G15" i="66"/>
  <c r="F16" i="66"/>
  <c r="G16" i="66"/>
  <c r="F17" i="66"/>
  <c r="G17" i="66"/>
  <c r="F18" i="66"/>
  <c r="G18" i="66"/>
  <c r="F19" i="66"/>
  <c r="G19" i="66"/>
  <c r="F20" i="66"/>
  <c r="G20" i="66"/>
  <c r="F21" i="66"/>
  <c r="G21" i="66"/>
  <c r="F22" i="66"/>
  <c r="G22" i="66"/>
  <c r="F23" i="66"/>
  <c r="G23" i="66"/>
  <c r="F24" i="66"/>
  <c r="G24" i="66"/>
  <c r="F25" i="66"/>
  <c r="G25" i="66"/>
  <c r="F26" i="66"/>
  <c r="G26" i="66"/>
  <c r="F27" i="66"/>
  <c r="G27" i="66"/>
  <c r="F28" i="66"/>
  <c r="G28" i="66"/>
  <c r="F29" i="66"/>
  <c r="G29" i="66"/>
  <c r="F30" i="66"/>
  <c r="G30" i="66"/>
  <c r="F31" i="66"/>
  <c r="G31" i="66"/>
  <c r="F32" i="66"/>
  <c r="G32" i="66"/>
  <c r="F33" i="66"/>
  <c r="G33" i="66"/>
  <c r="G14" i="66"/>
  <c r="F14" i="66"/>
  <c r="C15" i="66"/>
  <c r="D15" i="66"/>
  <c r="C16" i="66"/>
  <c r="D16" i="66"/>
  <c r="C17" i="66"/>
  <c r="D17" i="66"/>
  <c r="C18" i="66"/>
  <c r="D18" i="66"/>
  <c r="C19" i="66"/>
  <c r="D19" i="66"/>
  <c r="C20" i="66"/>
  <c r="D20" i="66"/>
  <c r="C21" i="66"/>
  <c r="D21" i="66"/>
  <c r="L21" i="66" s="1"/>
  <c r="C22" i="66"/>
  <c r="D22" i="66"/>
  <c r="C23" i="66"/>
  <c r="D23" i="66"/>
  <c r="C24" i="66"/>
  <c r="D24" i="66"/>
  <c r="C25" i="66"/>
  <c r="D25" i="66"/>
  <c r="C26" i="66"/>
  <c r="D26" i="66"/>
  <c r="C27" i="66"/>
  <c r="D27" i="66"/>
  <c r="C28" i="66"/>
  <c r="D28" i="66"/>
  <c r="C29" i="66"/>
  <c r="D29" i="66"/>
  <c r="C30" i="66"/>
  <c r="D30" i="66"/>
  <c r="C31" i="66"/>
  <c r="D31" i="66"/>
  <c r="C32" i="66"/>
  <c r="D32" i="66"/>
  <c r="C33" i="66"/>
  <c r="D33" i="66"/>
  <c r="D14" i="66"/>
  <c r="C14" i="66"/>
  <c r="L15" i="66"/>
  <c r="D34" i="66" l="1"/>
  <c r="L29" i="66"/>
  <c r="L31" i="66"/>
  <c r="L27" i="66"/>
  <c r="L19" i="66"/>
  <c r="L23" i="66"/>
  <c r="L33" i="66"/>
  <c r="L25" i="66"/>
  <c r="L17" i="66"/>
  <c r="L26" i="66"/>
  <c r="F34" i="66"/>
  <c r="L22" i="66"/>
  <c r="L18" i="66"/>
  <c r="L30" i="66"/>
  <c r="I34" i="66"/>
  <c r="K34" i="66"/>
  <c r="L32" i="66"/>
  <c r="L28" i="66"/>
  <c r="L24" i="66"/>
  <c r="L20" i="66"/>
  <c r="L16" i="66"/>
  <c r="H34" i="66"/>
  <c r="G34" i="66"/>
  <c r="E34" i="66"/>
  <c r="L14" i="66"/>
  <c r="C34" i="66"/>
  <c r="L34" i="66" l="1"/>
  <c r="E62" i="65" l="1"/>
  <c r="D62" i="65"/>
  <c r="C62" i="65"/>
  <c r="F61" i="65"/>
  <c r="F60" i="65"/>
  <c r="F59" i="65"/>
  <c r="F58" i="65"/>
  <c r="F57" i="65"/>
  <c r="F56" i="65"/>
  <c r="F55" i="65"/>
  <c r="F54" i="65"/>
  <c r="F53" i="65"/>
  <c r="F52" i="65"/>
  <c r="F51" i="65"/>
  <c r="F50" i="65"/>
  <c r="F49" i="65"/>
  <c r="F48" i="65"/>
  <c r="F47" i="65"/>
  <c r="F46" i="65"/>
  <c r="F45" i="65"/>
  <c r="F44" i="65"/>
  <c r="F43" i="65"/>
  <c r="F42" i="65"/>
  <c r="E34" i="65"/>
  <c r="D34" i="65"/>
  <c r="C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K34" i="64"/>
  <c r="J34" i="64"/>
  <c r="I34" i="64"/>
  <c r="H34" i="64"/>
  <c r="G34" i="64"/>
  <c r="F34" i="64"/>
  <c r="E34" i="64"/>
  <c r="D34" i="64"/>
  <c r="C34" i="64"/>
  <c r="L33" i="64"/>
  <c r="L32" i="64"/>
  <c r="L31" i="64"/>
  <c r="L30" i="64"/>
  <c r="L29" i="64"/>
  <c r="L28" i="64"/>
  <c r="L27" i="64"/>
  <c r="L26" i="64"/>
  <c r="L25" i="64"/>
  <c r="L24" i="64"/>
  <c r="L23" i="64"/>
  <c r="L22" i="64"/>
  <c r="L21" i="64"/>
  <c r="L20" i="64"/>
  <c r="L19" i="64"/>
  <c r="L18" i="64"/>
  <c r="L17" i="64"/>
  <c r="L16" i="64"/>
  <c r="L15" i="64"/>
  <c r="L14" i="64"/>
  <c r="L34" i="64" l="1"/>
  <c r="F62" i="65"/>
  <c r="F34" i="65"/>
  <c r="L15" i="4" l="1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14" i="4"/>
  <c r="K34" i="4"/>
  <c r="F34" i="4" l="1"/>
  <c r="C34" i="4"/>
  <c r="J34" i="4"/>
  <c r="I34" i="4"/>
  <c r="H34" i="4"/>
  <c r="G34" i="4"/>
  <c r="E34" i="4"/>
  <c r="D34" i="4"/>
  <c r="L34" i="4" l="1"/>
  <c r="L88" i="91"/>
  <c r="L80" i="91"/>
  <c r="L72" i="91"/>
  <c r="L89" i="91"/>
  <c r="L87" i="91"/>
  <c r="L86" i="91"/>
  <c r="L78" i="91"/>
  <c r="L81" i="91"/>
  <c r="L73" i="91"/>
  <c r="L79" i="91"/>
  <c r="L84" i="91"/>
  <c r="L76" i="91"/>
  <c r="L83" i="91"/>
  <c r="L74" i="91"/>
  <c r="L85" i="91"/>
  <c r="L82" i="91"/>
  <c r="C90" i="91"/>
  <c r="L71" i="91"/>
  <c r="L75" i="91"/>
  <c r="L77" i="91"/>
  <c r="K90" i="91"/>
  <c r="F90" i="91"/>
  <c r="D90" i="91"/>
  <c r="E90" i="91"/>
  <c r="H90" i="91"/>
  <c r="G90" i="91"/>
  <c r="J90" i="91"/>
  <c r="I90" i="91"/>
  <c r="L70" i="91"/>
  <c r="L90" i="91" l="1"/>
</calcChain>
</file>

<file path=xl/sharedStrings.xml><?xml version="1.0" encoding="utf-8"?>
<sst xmlns="http://schemas.openxmlformats.org/spreadsheetml/2006/main" count="1222" uniqueCount="67">
  <si>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</si>
  <si>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</si>
  <si>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</si>
  <si>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</si>
  <si>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</si>
  <si>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</si>
  <si>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</si>
  <si>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</si>
  <si>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</si>
  <si>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</si>
  <si>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</si>
  <si>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</si>
  <si>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</si>
  <si>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</si>
  <si>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</si>
  <si>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</si>
  <si>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</si>
  <si>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</si>
  <si>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</si>
  <si>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</si>
  <si>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</si>
  <si>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</si>
  <si>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</si>
  <si>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</si>
  <si>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</si>
  <si>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</si>
  <si>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</si>
  <si>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Anexo III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</si>
  <si>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</si>
  <si>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</si>
  <si>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</si>
  <si>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</si>
  <si>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</si>
  <si>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</si>
  <si>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</si>
  <si>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</si>
  <si>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</si>
  <si>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</si>
  <si>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</si>
  <si>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MUNICIPIO</t>
  </si>
  <si>
    <t>PARTICIPACIONES PAGADAS A LOS MUNICIPIOS POR RECAUDACION DE INGRESOS FEDERALES CORRESPONDIENTES AL MES DE FEBRERO DEL 2017</t>
  </si>
  <si>
    <t>TERCER AJUSTE CUATRIMESTRAL 2016</t>
  </si>
  <si>
    <t>PARTICIPACIONES PAGADAS A LOS MUNICIPIOS POR RECAUDACION DE INGRESOS FEDERALES CORRESPONDIENTES AL MES DE ENERO DEL 2017</t>
  </si>
  <si>
    <t>F  E  I  E  F       2016    1/6</t>
  </si>
  <si>
    <t>PARTICIPACIONES PAGADAS A LOS MUNICIPIOS POR RECAUDACION DE INGRESOS FEDERALES CORRESPONDIENTES AL MES DE MARZO DEL 2017</t>
  </si>
  <si>
    <t>F  E  I  E  F       2016    2/6</t>
  </si>
  <si>
    <t>(INCLUYE TERCER AJUSTE CUATRIMESTRAL 2016 Y FEIEF 2016 1/6)</t>
  </si>
  <si>
    <t>(INCLUYE FEIEF 2016 2/6)</t>
  </si>
  <si>
    <t>F  E  I  E  F       2016    3/6</t>
  </si>
  <si>
    <t>PARTICIPACIONES PAGADAS A LOS MUNICIPIOS POR RECAUDACION DE INGRESOS FEDERALES CORRESPONDIENTES AL MES DE ABRIL DEL 2017</t>
  </si>
  <si>
    <t>(INCLUYE FEIEF 2016 3/6)</t>
  </si>
  <si>
    <t>PARTICIPACIONES PAGADAS A LOS MUNICIPIOS POR RECAUDACION DE INGRESOS FEDERALES CORRESPONDIENTES A ENERO - MARZO DEL 2017</t>
  </si>
  <si>
    <t>PARTICIPACIONES PAGADAS A LOS MUNICIPIOS POR RECAUDACION DE INGRESOS FEDERALES CORRESPONDIENTES AL MES DE MAYO DEL 2017</t>
  </si>
  <si>
    <t>AJUSTE DEFINITIVO 2016</t>
  </si>
  <si>
    <t>F  E  I  E  F       2016    4/6</t>
  </si>
  <si>
    <t>PARTICIPACIONES PAGADAS A LOS MUNICIPIOS POR RECAUDACION DE INGRESOS FEDERALES CORRESPONDIENTES AL MES DE JUNIO DEL 2017</t>
  </si>
  <si>
    <t>F  E  I  E  F       2016    5/6</t>
  </si>
  <si>
    <t>PRIMER AJUSTE CUATRIMESTRAL 2017</t>
  </si>
  <si>
    <t>PARTICIPACIONES PAGADAS A LOS MUNICIPIOS POR RECAUDACION DE INGRESOS FEDERALES CORRESPONDIENTES A ABRIL - JUNIO DEL 2017</t>
  </si>
  <si>
    <t>PARTICIPACIONES PAGADAS A LOS MUNICIPIOS POR RECAUDACION DE INGRESOS FEDERALES CORRESPONDIENTES AL MES DE JULIO DEL 2017</t>
  </si>
  <si>
    <t>F  E  I  E  F       2016    6/6</t>
  </si>
  <si>
    <t>PARTICIPACIONES PAGADAS A LOS MUNICIPIOS POR RECAUDACION DE INGRESOS FEDERALES CORRESPONDIENTES AL MES DE AGOSTO DEL 2017</t>
  </si>
  <si>
    <t>PARTICIPACIONES PAGADAS A LOS MUNICIPIOS POR RECAUDACION DE INGRESOS FEDERALES CORRESPONDIENTES AL MES DE SEPTIEMBRE DEL 2017</t>
  </si>
  <si>
    <t>PARTICIPACIONES PAGADAS A LOS MUNICIPIOS POR RECAUDACION DE INGRESOS FEDERALES CORRESPONDIENTES A JULIO - SEPTIEMBRE DEL 2017</t>
  </si>
  <si>
    <t>PARTICIPACIONES FEDERALES MINISTRADAS A LOS MUNICIPIOS EN EL MES DE OCTUBRE DEL EJERCICIO FISCAL 2017</t>
  </si>
  <si>
    <t>SEGUNDO AJUSTE CUATRIMESTRAL 2017</t>
  </si>
  <si>
    <t>ANEXO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</si>
</sst>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11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8" fillId="0" borderId="0" xfId="0" applyFont="1"/>
    <xf numFmtId="0" fontId="1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3" fillId="0" borderId="2" xfId="0" applyNumberFormat="1" applyFont="1" applyBorder="1"/>
    <xf numFmtId="3" fontId="12" fillId="3" borderId="2" xfId="0" applyNumberFormat="1" applyFont="1" applyFill="1" applyBorder="1"/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horizontal="left" wrapText="1"/>
    </xf>
    <xf numFmtId="0" fontId="1" fillId="0" borderId="0" xfId="2"/>
    <xf numFmtId="0" fontId="11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13" fillId="0" borderId="2" xfId="2" applyFont="1" applyBorder="1" applyAlignment="1">
      <alignment horizontal="center"/>
    </xf>
    <xf numFmtId="0" fontId="13" fillId="0" borderId="2" xfId="2" applyFont="1" applyBorder="1" applyAlignment="1">
      <alignment wrapText="1"/>
    </xf>
    <xf numFmtId="3" fontId="13" fillId="0" borderId="2" xfId="2" applyNumberFormat="1" applyFont="1" applyBorder="1"/>
    <xf numFmtId="0" fontId="1" fillId="0" borderId="0" xfId="2" applyFill="1" applyBorder="1"/>
    <xf numFmtId="3" fontId="1" fillId="0" borderId="0" xfId="2" applyNumberFormat="1" applyFill="1" applyBorder="1"/>
    <xf numFmtId="3" fontId="12" fillId="3" borderId="2" xfId="2" applyNumberFormat="1" applyFont="1" applyFill="1" applyBorder="1"/>
    <xf numFmtId="3" fontId="12" fillId="0" borderId="0" xfId="2" applyNumberFormat="1" applyFont="1" applyFill="1" applyBorder="1"/>
    <xf numFmtId="0" fontId="12" fillId="0" borderId="0" xfId="2" applyFont="1" applyFill="1" applyBorder="1" applyAlignment="1">
      <alignment horizontal="right" vertical="center"/>
    </xf>
    <xf numFmtId="0" fontId="13" fillId="0" borderId="0" xfId="2" applyFont="1" applyAlignment="1">
      <alignment vertical="center"/>
    </xf>
    <xf numFmtId="3" fontId="1" fillId="0" borderId="0" xfId="2" applyNumberFormat="1"/>
    <xf numFmtId="0" fontId="7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6" fillId="0" borderId="0" xfId="2" applyFont="1"/>
    <xf numFmtId="0" fontId="15" fillId="0" borderId="0" xfId="2" applyFont="1"/>
    <xf numFmtId="0" fontId="6" fillId="0" borderId="0" xfId="2" applyFont="1" applyFill="1" applyBorder="1" applyAlignment="1"/>
    <xf numFmtId="0" fontId="5" fillId="0" borderId="2" xfId="2" applyFont="1" applyBorder="1" applyAlignment="1">
      <alignment horizontal="center"/>
    </xf>
    <xf numFmtId="4" fontId="1" fillId="0" borderId="0" xfId="2" applyNumberFormat="1"/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12" fillId="0" borderId="0" xfId="0" applyNumberFormat="1" applyFont="1" applyFill="1" applyBorder="1"/>
    <xf numFmtId="0" fontId="12" fillId="0" borderId="0" xfId="0" applyFont="1" applyFill="1" applyBorder="1" applyAlignment="1">
      <alignment horizontal="right" vertical="center"/>
    </xf>
    <xf numFmtId="0" fontId="16" fillId="0" borderId="0" xfId="0" applyFont="1"/>
    <xf numFmtId="0" fontId="15" fillId="0" borderId="0" xfId="0" applyFont="1"/>
    <xf numFmtId="0" fontId="6" fillId="0" borderId="0" xfId="0" applyFont="1" applyFill="1" applyBorder="1" applyAlignment="1"/>
    <xf numFmtId="3" fontId="0" fillId="0" borderId="0" xfId="0" applyNumberFormat="1"/>
    <xf numFmtId="0" fontId="13" fillId="0" borderId="0" xfId="0" applyFont="1" applyFill="1" applyBorder="1"/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2" applyFont="1" applyAlignment="1">
      <alignment horizont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0" fillId="0" borderId="0" xfId="0" applyNumberFormat="1" applyFill="1" applyBorder="1"/>
    <xf numFmtId="0" fontId="11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3" fontId="12" fillId="4" borderId="2" xfId="0" applyNumberFormat="1" applyFont="1" applyFill="1" applyBorder="1"/>
    <xf numFmtId="0" fontId="2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/>
    </xf>
    <xf numFmtId="0" fontId="6" fillId="3" borderId="6" xfId="2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3" fillId="0" borderId="0" xfId="0" applyFont="1" applyAlignment="1">
      <alignment horizontal="justify" vertic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center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07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12344400" y="19050"/>
          <a:ext cx="27241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6</xdr:row>
      <xdr:rowOff>38100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152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171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171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171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1152526</xdr:colOff>
      <xdr:row>3</xdr:row>
      <xdr:rowOff>118434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1" y="0"/>
          <a:ext cx="1428750" cy="604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1152526</xdr:colOff>
      <xdr:row>3</xdr:row>
      <xdr:rowOff>118434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1" y="0"/>
          <a:ext cx="1428750" cy="604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2288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171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828389</xdr:colOff>
      <xdr:row>5</xdr:row>
      <xdr:rowOff>9414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828389</xdr:colOff>
      <xdr:row>4</xdr:row>
      <xdr:rowOff>161814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171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171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171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171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171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107823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171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N45"/>
  <sheetViews>
    <sheetView zoomScaleNormal="125" workbookViewId="0">
      <selection activeCell="A7" sqref="A7:L9"/>
    </sheetView>
  </sheetViews>
  <sheetFormatPr baseColWidth="10" defaultRowHeight="12.75" x14ac:dyDescent="0.2"/>
  <cols>
    <col min="1" max="1" width="4.140625" bestFit="1" customWidth="1"/>
    <col min="2" max="2" width="17.7109375" customWidth="1"/>
    <col min="3" max="3" width="13.42578125" customWidth="1"/>
    <col min="4" max="4" width="10.5703125" customWidth="1"/>
    <col min="5" max="5" width="10.7109375" customWidth="1"/>
    <col min="6" max="6" width="9" customWidth="1"/>
    <col min="7" max="7" width="11" customWidth="1"/>
    <col min="8" max="8" width="11.7109375" customWidth="1"/>
    <col min="9" max="9" width="12.28515625" customWidth="1"/>
    <col min="10" max="10" width="9.5703125" customWidth="1"/>
    <col min="11" max="11" width="9.28515625" customWidth="1"/>
    <col min="12" max="12" width="11.42578125" customWidth="1"/>
    <col min="14" max="14" width="13.7109375" bestFit="1" customWidth="1"/>
  </cols>
  <sheetData>
    <row r="3" spans="1:12" ht="16.5" customHeight="1" x14ac:dyDescent="0.25">
      <c r="A3" s="76" t="s">
        <v>20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15" customHeight="1" x14ac:dyDescent="0.2">
      <c r="A4" s="77" t="s">
        <v>24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 ht="15" customHeight="1" x14ac:dyDescent="0.2">
      <c r="A5" s="84" t="s">
        <v>23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5" customHeight="1" x14ac:dyDescent="0.2"/>
    <row r="8" spans="1:12" x14ac:dyDescent="0.2">
      <c r="A8" s="83" t="s">
        <v>42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5.75" customHeight="1" x14ac:dyDescent="0.2">
      <c r="L10" s="8" t="s">
        <v>26</v>
      </c>
    </row>
    <row r="11" spans="1:12" ht="15" customHeight="1" x14ac:dyDescent="0.2">
      <c r="A11" s="9" t="s">
        <v>1</v>
      </c>
      <c r="B11" s="80" t="s">
        <v>39</v>
      </c>
      <c r="C11" s="85" t="s">
        <v>30</v>
      </c>
      <c r="D11" s="85" t="s">
        <v>31</v>
      </c>
      <c r="E11" s="85" t="s">
        <v>32</v>
      </c>
      <c r="F11" s="85" t="s">
        <v>36</v>
      </c>
      <c r="G11" s="85" t="s">
        <v>33</v>
      </c>
      <c r="H11" s="85" t="s">
        <v>29</v>
      </c>
      <c r="I11" s="85" t="s">
        <v>34</v>
      </c>
      <c r="J11" s="85" t="s">
        <v>35</v>
      </c>
      <c r="K11" s="85" t="s">
        <v>38</v>
      </c>
      <c r="L11" s="85" t="s">
        <v>0</v>
      </c>
    </row>
    <row r="12" spans="1:12" ht="15" customHeight="1" x14ac:dyDescent="0.2">
      <c r="A12" s="10" t="s">
        <v>2</v>
      </c>
      <c r="B12" s="81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12" ht="15" customHeight="1" x14ac:dyDescent="0.2">
      <c r="A13" s="11" t="s">
        <v>3</v>
      </c>
      <c r="B13" s="82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2" ht="12.75" customHeight="1" x14ac:dyDescent="0.2">
      <c r="A14" s="4">
        <v>1</v>
      </c>
      <c r="B14" s="14" t="s">
        <v>5</v>
      </c>
      <c r="C14" s="12">
        <v>3472760</v>
      </c>
      <c r="D14" s="12">
        <v>1349230.7</v>
      </c>
      <c r="E14" s="12">
        <v>86039.45</v>
      </c>
      <c r="F14" s="12">
        <v>0</v>
      </c>
      <c r="G14" s="12">
        <v>40832.93</v>
      </c>
      <c r="H14" s="12">
        <v>151512.25</v>
      </c>
      <c r="I14" s="12">
        <v>270166.90000000002</v>
      </c>
      <c r="J14" s="12">
        <v>151342.79</v>
      </c>
      <c r="K14" s="12">
        <v>1112939</v>
      </c>
      <c r="L14" s="12">
        <f>SUM(C14:K14)</f>
        <v>6634824.0200000005</v>
      </c>
    </row>
    <row r="15" spans="1:12" ht="12.75" customHeight="1" x14ac:dyDescent="0.2">
      <c r="A15" s="4">
        <v>2</v>
      </c>
      <c r="B15" s="14" t="s">
        <v>6</v>
      </c>
      <c r="C15" s="12">
        <v>2430685.9900000002</v>
      </c>
      <c r="D15" s="12">
        <v>902196.78</v>
      </c>
      <c r="E15" s="12">
        <v>112641.71</v>
      </c>
      <c r="F15" s="12">
        <v>0</v>
      </c>
      <c r="G15" s="12">
        <v>32063.83</v>
      </c>
      <c r="H15" s="12">
        <v>58413.99</v>
      </c>
      <c r="I15" s="12">
        <v>143196.63</v>
      </c>
      <c r="J15" s="12">
        <v>62131.89</v>
      </c>
      <c r="K15" s="12">
        <v>0</v>
      </c>
      <c r="L15" s="12">
        <f t="shared" ref="L15:L33" si="0">SUM(C15:K15)</f>
        <v>3741330.8200000008</v>
      </c>
    </row>
    <row r="16" spans="1:12" ht="12.75" customHeight="1" x14ac:dyDescent="0.2">
      <c r="A16" s="4">
        <v>3</v>
      </c>
      <c r="B16" s="15" t="s">
        <v>21</v>
      </c>
      <c r="C16" s="12">
        <v>2305437.1800000002</v>
      </c>
      <c r="D16" s="12">
        <v>847478.06</v>
      </c>
      <c r="E16" s="12">
        <v>117557.35</v>
      </c>
      <c r="F16" s="12">
        <v>0</v>
      </c>
      <c r="G16" s="12">
        <v>31107.1</v>
      </c>
      <c r="H16" s="12">
        <v>42619.380000000005</v>
      </c>
      <c r="I16" s="12">
        <v>133665.17000000001</v>
      </c>
      <c r="J16" s="12">
        <v>45507.6</v>
      </c>
      <c r="K16" s="12">
        <v>0</v>
      </c>
      <c r="L16" s="12">
        <f t="shared" si="0"/>
        <v>3523371.8400000003</v>
      </c>
    </row>
    <row r="17" spans="1:14" ht="12.75" customHeight="1" x14ac:dyDescent="0.2">
      <c r="A17" s="4">
        <v>4</v>
      </c>
      <c r="B17" s="14" t="s">
        <v>22</v>
      </c>
      <c r="C17" s="12">
        <v>3636333.32</v>
      </c>
      <c r="D17" s="12">
        <v>1601265.54</v>
      </c>
      <c r="E17" s="12">
        <v>102521.29</v>
      </c>
      <c r="F17" s="12">
        <v>1039.43</v>
      </c>
      <c r="G17" s="12">
        <v>96342.31</v>
      </c>
      <c r="H17" s="12">
        <v>988560.06</v>
      </c>
      <c r="I17" s="12">
        <v>565910.47</v>
      </c>
      <c r="J17" s="12">
        <v>407670.03</v>
      </c>
      <c r="K17" s="12">
        <v>79517</v>
      </c>
      <c r="L17" s="12">
        <f t="shared" si="0"/>
        <v>7479159.4499999993</v>
      </c>
    </row>
    <row r="18" spans="1:14" ht="12.75" customHeight="1" x14ac:dyDescent="0.2">
      <c r="A18" s="4">
        <v>5</v>
      </c>
      <c r="B18" s="14" t="s">
        <v>7</v>
      </c>
      <c r="C18" s="12">
        <v>4593670.37</v>
      </c>
      <c r="D18" s="12">
        <v>1817006.2</v>
      </c>
      <c r="E18" s="12">
        <v>73461.2</v>
      </c>
      <c r="F18" s="12">
        <v>0</v>
      </c>
      <c r="G18" s="12">
        <v>62124.850000000006</v>
      </c>
      <c r="H18" s="12">
        <v>333227.66000000003</v>
      </c>
      <c r="I18" s="12">
        <v>434284.82</v>
      </c>
      <c r="J18" s="12">
        <v>279551.8</v>
      </c>
      <c r="K18" s="12">
        <v>0</v>
      </c>
      <c r="L18" s="12">
        <f t="shared" si="0"/>
        <v>7593326.9000000004</v>
      </c>
    </row>
    <row r="19" spans="1:14" ht="12.75" customHeight="1" x14ac:dyDescent="0.2">
      <c r="A19" s="4">
        <v>6</v>
      </c>
      <c r="B19" s="14" t="s">
        <v>17</v>
      </c>
      <c r="C19" s="12">
        <v>1756069.44</v>
      </c>
      <c r="D19" s="12">
        <v>574412.43999999994</v>
      </c>
      <c r="E19" s="12">
        <v>166569.13</v>
      </c>
      <c r="F19" s="12">
        <v>0</v>
      </c>
      <c r="G19" s="12">
        <v>38711.56</v>
      </c>
      <c r="H19" s="12">
        <v>122514.92</v>
      </c>
      <c r="I19" s="12">
        <v>467455.9</v>
      </c>
      <c r="J19" s="12">
        <v>135898.17000000001</v>
      </c>
      <c r="K19" s="12">
        <v>546983</v>
      </c>
      <c r="L19" s="12">
        <f t="shared" si="0"/>
        <v>3808614.5599999996</v>
      </c>
    </row>
    <row r="20" spans="1:14" ht="12.75" customHeight="1" x14ac:dyDescent="0.2">
      <c r="A20" s="4">
        <v>7</v>
      </c>
      <c r="B20" s="14" t="s">
        <v>18</v>
      </c>
      <c r="C20" s="12">
        <v>1612295.57</v>
      </c>
      <c r="D20" s="12">
        <v>557591.22</v>
      </c>
      <c r="E20" s="12">
        <v>163966.74</v>
      </c>
      <c r="F20" s="12">
        <v>0</v>
      </c>
      <c r="G20" s="12">
        <v>27190.940000000002</v>
      </c>
      <c r="H20" s="12">
        <v>42282.62</v>
      </c>
      <c r="I20" s="12">
        <v>172474.59</v>
      </c>
      <c r="J20" s="12">
        <v>46350.47</v>
      </c>
      <c r="K20" s="12">
        <v>0</v>
      </c>
      <c r="L20" s="12">
        <f t="shared" si="0"/>
        <v>2622152.1500000004</v>
      </c>
    </row>
    <row r="21" spans="1:14" ht="12.75" customHeight="1" x14ac:dyDescent="0.2">
      <c r="A21" s="4">
        <v>8</v>
      </c>
      <c r="B21" s="14" t="s">
        <v>8</v>
      </c>
      <c r="C21" s="12">
        <v>3022216.45</v>
      </c>
      <c r="D21" s="12">
        <v>1173799.56</v>
      </c>
      <c r="E21" s="12">
        <v>94424.94</v>
      </c>
      <c r="F21" s="12">
        <v>0</v>
      </c>
      <c r="G21" s="12">
        <v>35008.25</v>
      </c>
      <c r="H21" s="12">
        <v>113065.56</v>
      </c>
      <c r="I21" s="12">
        <v>199980.4</v>
      </c>
      <c r="J21" s="12">
        <v>112506.83</v>
      </c>
      <c r="K21" s="12">
        <v>62402</v>
      </c>
      <c r="L21" s="12">
        <f t="shared" si="0"/>
        <v>4813403.99</v>
      </c>
    </row>
    <row r="22" spans="1:14" ht="12.75" customHeight="1" x14ac:dyDescent="0.2">
      <c r="A22" s="4">
        <v>9</v>
      </c>
      <c r="B22" s="14" t="s">
        <v>9</v>
      </c>
      <c r="C22" s="12">
        <v>2735967</v>
      </c>
      <c r="D22" s="12">
        <v>1024264.62</v>
      </c>
      <c r="E22" s="12">
        <v>102521.29</v>
      </c>
      <c r="F22" s="12">
        <v>0</v>
      </c>
      <c r="G22" s="12">
        <v>34463.29</v>
      </c>
      <c r="H22" s="12">
        <v>65798.209999999992</v>
      </c>
      <c r="I22" s="12">
        <v>179682.75</v>
      </c>
      <c r="J22" s="12">
        <v>70969.25</v>
      </c>
      <c r="K22" s="12">
        <v>0</v>
      </c>
      <c r="L22" s="12">
        <f t="shared" si="0"/>
        <v>4213666.41</v>
      </c>
    </row>
    <row r="23" spans="1:14" ht="12.75" customHeight="1" x14ac:dyDescent="0.2">
      <c r="A23" s="4">
        <v>10</v>
      </c>
      <c r="B23" s="14" t="s">
        <v>16</v>
      </c>
      <c r="C23" s="12">
        <v>1729645.17</v>
      </c>
      <c r="D23" s="12">
        <v>584668.85</v>
      </c>
      <c r="E23" s="12">
        <v>158039.06</v>
      </c>
      <c r="F23" s="12">
        <v>0</v>
      </c>
      <c r="G23" s="12">
        <v>31430.38</v>
      </c>
      <c r="H23" s="12">
        <v>48531.18</v>
      </c>
      <c r="I23" s="12">
        <v>185198.13</v>
      </c>
      <c r="J23" s="12">
        <v>53683.59</v>
      </c>
      <c r="K23" s="12">
        <v>0</v>
      </c>
      <c r="L23" s="12">
        <f t="shared" si="0"/>
        <v>2791196.36</v>
      </c>
    </row>
    <row r="24" spans="1:14" ht="12.75" customHeight="1" x14ac:dyDescent="0.2">
      <c r="A24" s="4">
        <v>11</v>
      </c>
      <c r="B24" s="14" t="s">
        <v>10</v>
      </c>
      <c r="C24" s="12">
        <v>2894908.42</v>
      </c>
      <c r="D24" s="12">
        <v>1180191.8400000001</v>
      </c>
      <c r="E24" s="12">
        <v>101653.82</v>
      </c>
      <c r="F24" s="12">
        <v>0</v>
      </c>
      <c r="G24" s="12">
        <v>43747.23</v>
      </c>
      <c r="H24" s="12">
        <v>130798.04000000001</v>
      </c>
      <c r="I24" s="12">
        <v>340966.42</v>
      </c>
      <c r="J24" s="12">
        <v>141061.22</v>
      </c>
      <c r="K24" s="12">
        <v>179884</v>
      </c>
      <c r="L24" s="12">
        <f t="shared" si="0"/>
        <v>5013210.9899999993</v>
      </c>
    </row>
    <row r="25" spans="1:14" ht="12.75" customHeight="1" x14ac:dyDescent="0.2">
      <c r="A25" s="4">
        <v>12</v>
      </c>
      <c r="B25" s="14" t="s">
        <v>11</v>
      </c>
      <c r="C25" s="12">
        <v>3727208.3</v>
      </c>
      <c r="D25" s="12">
        <v>1222215</v>
      </c>
      <c r="E25" s="12">
        <v>91099.66</v>
      </c>
      <c r="F25" s="12">
        <v>0</v>
      </c>
      <c r="G25" s="12">
        <v>74169.149999999994</v>
      </c>
      <c r="H25" s="12">
        <v>85198.48000000001</v>
      </c>
      <c r="I25" s="12">
        <v>194218.84</v>
      </c>
      <c r="J25" s="12">
        <v>93187.05</v>
      </c>
      <c r="K25" s="12">
        <v>1777565</v>
      </c>
      <c r="L25" s="12">
        <f t="shared" si="0"/>
        <v>7264861.4800000004</v>
      </c>
    </row>
    <row r="26" spans="1:14" ht="12.75" customHeight="1" x14ac:dyDescent="0.2">
      <c r="A26" s="4">
        <v>13</v>
      </c>
      <c r="B26" s="14" t="s">
        <v>12</v>
      </c>
      <c r="C26" s="12">
        <v>4432878.2</v>
      </c>
      <c r="D26" s="12">
        <v>1723771.79</v>
      </c>
      <c r="E26" s="12">
        <v>73027.47</v>
      </c>
      <c r="F26" s="12">
        <v>2.93</v>
      </c>
      <c r="G26" s="12">
        <v>48341.600000000006</v>
      </c>
      <c r="H26" s="12">
        <v>155144.97</v>
      </c>
      <c r="I26" s="12">
        <v>249868.17</v>
      </c>
      <c r="J26" s="12">
        <v>167929.84</v>
      </c>
      <c r="K26" s="12">
        <v>0</v>
      </c>
      <c r="L26" s="12">
        <f t="shared" si="0"/>
        <v>6850964.9699999988</v>
      </c>
    </row>
    <row r="27" spans="1:14" ht="12.75" customHeight="1" x14ac:dyDescent="0.2">
      <c r="A27" s="4">
        <v>14</v>
      </c>
      <c r="B27" s="15" t="s">
        <v>37</v>
      </c>
      <c r="C27" s="12">
        <v>2124781.7799999998</v>
      </c>
      <c r="D27" s="12">
        <v>857874.84</v>
      </c>
      <c r="E27" s="12">
        <v>125942.85</v>
      </c>
      <c r="F27" s="12">
        <v>0</v>
      </c>
      <c r="G27" s="12">
        <v>29621.54</v>
      </c>
      <c r="H27" s="12">
        <v>28793.100000000002</v>
      </c>
      <c r="I27" s="12">
        <v>123861.38</v>
      </c>
      <c r="J27" s="12">
        <v>31092.21</v>
      </c>
      <c r="K27" s="12">
        <v>124716</v>
      </c>
      <c r="L27" s="12">
        <f t="shared" si="0"/>
        <v>3446683.6999999997</v>
      </c>
      <c r="N27" s="1"/>
    </row>
    <row r="28" spans="1:14" ht="12.75" customHeight="1" x14ac:dyDescent="0.2">
      <c r="A28" s="4">
        <v>15</v>
      </c>
      <c r="B28" s="14" t="s">
        <v>28</v>
      </c>
      <c r="C28" s="12">
        <v>2761625.66</v>
      </c>
      <c r="D28" s="12">
        <v>1028496.22</v>
      </c>
      <c r="E28" s="12">
        <v>102521.29</v>
      </c>
      <c r="F28" s="12">
        <v>0</v>
      </c>
      <c r="G28" s="12">
        <v>36226.71</v>
      </c>
      <c r="H28" s="12">
        <v>88311.159999999989</v>
      </c>
      <c r="I28" s="12">
        <v>176261.58</v>
      </c>
      <c r="J28" s="12">
        <v>94030.38</v>
      </c>
      <c r="K28" s="12">
        <v>1864413</v>
      </c>
      <c r="L28" s="12">
        <f t="shared" si="0"/>
        <v>6151886</v>
      </c>
      <c r="N28" s="1"/>
    </row>
    <row r="29" spans="1:14" ht="12.75" customHeight="1" x14ac:dyDescent="0.2">
      <c r="A29" s="4">
        <v>16</v>
      </c>
      <c r="B29" s="14" t="s">
        <v>25</v>
      </c>
      <c r="C29" s="12">
        <v>7688723.0499999998</v>
      </c>
      <c r="D29" s="12">
        <v>3482853.07</v>
      </c>
      <c r="E29" s="12">
        <v>53654.080000000002</v>
      </c>
      <c r="F29" s="12">
        <v>54.69</v>
      </c>
      <c r="G29" s="12">
        <v>72627.17</v>
      </c>
      <c r="H29" s="12">
        <v>381059.98</v>
      </c>
      <c r="I29" s="12">
        <v>592806.80000000005</v>
      </c>
      <c r="J29" s="12">
        <v>372998.26</v>
      </c>
      <c r="K29" s="12">
        <v>0</v>
      </c>
      <c r="L29" s="12">
        <f t="shared" si="0"/>
        <v>12644777.1</v>
      </c>
      <c r="N29" s="1"/>
    </row>
    <row r="30" spans="1:14" ht="12.75" customHeight="1" x14ac:dyDescent="0.2">
      <c r="A30" s="4">
        <v>17</v>
      </c>
      <c r="B30" s="14" t="s">
        <v>13</v>
      </c>
      <c r="C30" s="12">
        <v>3471204.64</v>
      </c>
      <c r="D30" s="12">
        <v>1316203.18</v>
      </c>
      <c r="E30" s="12">
        <v>88063.53</v>
      </c>
      <c r="F30" s="12">
        <v>0</v>
      </c>
      <c r="G30" s="12">
        <v>47284.200000000004</v>
      </c>
      <c r="H30" s="12">
        <v>161325.39000000001</v>
      </c>
      <c r="I30" s="12">
        <v>315015.09999999998</v>
      </c>
      <c r="J30" s="12">
        <v>163098.56</v>
      </c>
      <c r="K30" s="12">
        <v>0</v>
      </c>
      <c r="L30" s="12">
        <f t="shared" si="0"/>
        <v>5562194.5999999996</v>
      </c>
      <c r="N30" s="1"/>
    </row>
    <row r="31" spans="1:14" ht="12.75" customHeight="1" x14ac:dyDescent="0.2">
      <c r="A31" s="4">
        <v>18</v>
      </c>
      <c r="B31" s="14" t="s">
        <v>4</v>
      </c>
      <c r="C31" s="12">
        <v>34721456.049999997</v>
      </c>
      <c r="D31" s="12">
        <v>14815894.75</v>
      </c>
      <c r="E31" s="12">
        <v>34425.269999999997</v>
      </c>
      <c r="F31" s="12">
        <v>5189.63</v>
      </c>
      <c r="G31" s="12">
        <v>254883.4</v>
      </c>
      <c r="H31" s="12">
        <v>3540900.79</v>
      </c>
      <c r="I31" s="12">
        <v>2047900.69</v>
      </c>
      <c r="J31" s="12">
        <v>1498333.26</v>
      </c>
      <c r="K31" s="12">
        <v>2267512</v>
      </c>
      <c r="L31" s="12">
        <f t="shared" si="0"/>
        <v>59186495.839999996</v>
      </c>
      <c r="N31" s="1"/>
    </row>
    <row r="32" spans="1:14" ht="12.75" customHeight="1" x14ac:dyDescent="0.2">
      <c r="A32" s="4">
        <v>19</v>
      </c>
      <c r="B32" s="14" t="s">
        <v>14</v>
      </c>
      <c r="C32" s="12">
        <v>3487045.89</v>
      </c>
      <c r="D32" s="12">
        <v>1458297.73</v>
      </c>
      <c r="E32" s="12">
        <v>83581.63</v>
      </c>
      <c r="F32" s="12">
        <v>0</v>
      </c>
      <c r="G32" s="12">
        <v>32524.03</v>
      </c>
      <c r="H32" s="12">
        <v>117236.05</v>
      </c>
      <c r="I32" s="12">
        <v>204341.12</v>
      </c>
      <c r="J32" s="12">
        <v>124357.18</v>
      </c>
      <c r="K32" s="12">
        <v>538422</v>
      </c>
      <c r="L32" s="12">
        <f t="shared" si="0"/>
        <v>6045805.6299999999</v>
      </c>
      <c r="N32" s="1"/>
    </row>
    <row r="33" spans="1:14" ht="12.75" customHeight="1" x14ac:dyDescent="0.2">
      <c r="A33" s="4">
        <v>20</v>
      </c>
      <c r="B33" s="14" t="s">
        <v>15</v>
      </c>
      <c r="C33" s="12">
        <v>3195426.65</v>
      </c>
      <c r="D33" s="12">
        <v>1220761.6100000001</v>
      </c>
      <c r="E33" s="12">
        <v>95581.440000000002</v>
      </c>
      <c r="F33" s="12">
        <v>0</v>
      </c>
      <c r="G33" s="12">
        <v>50191.460000000006</v>
      </c>
      <c r="H33" s="12">
        <v>211478.52</v>
      </c>
      <c r="I33" s="12">
        <v>283120.21999999997</v>
      </c>
      <c r="J33" s="12">
        <v>191881.3</v>
      </c>
      <c r="K33" s="12">
        <v>770647</v>
      </c>
      <c r="L33" s="12">
        <f t="shared" si="0"/>
        <v>6019088.1999999993</v>
      </c>
      <c r="N33" s="1"/>
    </row>
    <row r="34" spans="1:14" x14ac:dyDescent="0.2">
      <c r="A34" s="78" t="s">
        <v>0</v>
      </c>
      <c r="B34" s="79"/>
      <c r="C34" s="13">
        <f t="shared" ref="C34:K34" si="1">SUM(C14:C33)</f>
        <v>95800339.13000001</v>
      </c>
      <c r="D34" s="13">
        <f t="shared" si="1"/>
        <v>38738473.999999993</v>
      </c>
      <c r="E34" s="13">
        <f t="shared" si="1"/>
        <v>2027293.2000000002</v>
      </c>
      <c r="F34" s="13">
        <f>SUM(F14:F33)</f>
        <v>6286.68</v>
      </c>
      <c r="G34" s="13">
        <f t="shared" si="1"/>
        <v>1118891.93</v>
      </c>
      <c r="H34" s="13">
        <f t="shared" si="1"/>
        <v>6866772.3099999996</v>
      </c>
      <c r="I34" s="13">
        <f t="shared" si="1"/>
        <v>7280376.0799999982</v>
      </c>
      <c r="J34" s="13">
        <f t="shared" si="1"/>
        <v>4243581.6800000006</v>
      </c>
      <c r="K34" s="13">
        <f t="shared" si="1"/>
        <v>9325000</v>
      </c>
      <c r="L34" s="13">
        <f t="shared" ref="L34" si="2">SUM(L14:L33)</f>
        <v>165407015.00999996</v>
      </c>
      <c r="N34" s="1"/>
    </row>
    <row r="35" spans="1:14" x14ac:dyDescent="0.2">
      <c r="C35" s="1"/>
      <c r="G35" s="1"/>
      <c r="N35" s="1"/>
    </row>
    <row r="37" spans="1:14" x14ac:dyDescent="0.2">
      <c r="B37" s="5" t="s">
        <v>19</v>
      </c>
      <c r="C37" s="6"/>
      <c r="G37" s="6"/>
      <c r="H37" s="7"/>
      <c r="I37" s="7"/>
      <c r="J37" s="7"/>
      <c r="K37" s="7"/>
    </row>
    <row r="38" spans="1:14" x14ac:dyDescent="0.2">
      <c r="B38" s="5" t="s">
        <v>19</v>
      </c>
      <c r="C38" s="6"/>
      <c r="G38" s="6"/>
      <c r="H38" s="7"/>
      <c r="I38" s="7"/>
      <c r="J38" s="7"/>
      <c r="K38" s="7"/>
    </row>
    <row r="39" spans="1:14" x14ac:dyDescent="0.2">
      <c r="B39" s="5" t="s">
        <v>19</v>
      </c>
      <c r="C39" s="6"/>
      <c r="G39" s="6"/>
      <c r="H39" s="7"/>
      <c r="I39" s="7"/>
      <c r="J39" s="7"/>
      <c r="K39" s="7"/>
    </row>
    <row r="40" spans="1:14" x14ac:dyDescent="0.2">
      <c r="B40" s="5" t="s">
        <v>19</v>
      </c>
      <c r="C40" s="6"/>
      <c r="G40" s="6"/>
      <c r="H40" s="7"/>
      <c r="I40" s="7"/>
      <c r="J40" s="7"/>
      <c r="K40" s="7"/>
    </row>
    <row r="41" spans="1:14" x14ac:dyDescent="0.2">
      <c r="C41" s="6"/>
      <c r="G41" s="7"/>
      <c r="H41" s="7"/>
    </row>
    <row r="42" spans="1:14" x14ac:dyDescent="0.2">
      <c r="C42" s="6"/>
      <c r="G42" s="7"/>
      <c r="H42" s="7"/>
    </row>
    <row r="43" spans="1:14" x14ac:dyDescent="0.2">
      <c r="C43" s="6"/>
      <c r="G43" s="7"/>
      <c r="H43" s="7"/>
    </row>
    <row r="44" spans="1:14" x14ac:dyDescent="0.2">
      <c r="C44" s="6"/>
    </row>
    <row r="45" spans="1:14" x14ac:dyDescent="0.2">
      <c r="C45" s="6"/>
    </row>
  </sheetData>
  <mergeCells count="16">
    <mergeCell ref="A3:L3"/>
    <mergeCell ref="A4:L4"/>
    <mergeCell ref="A34:B34"/>
    <mergeCell ref="B11:B13"/>
    <mergeCell ref="A8:L8"/>
    <mergeCell ref="A5:L5"/>
    <mergeCell ref="J11:J13"/>
    <mergeCell ref="L11:L13"/>
    <mergeCell ref="C11:C13"/>
    <mergeCell ref="D11:D13"/>
    <mergeCell ref="E11:E13"/>
    <mergeCell ref="F11:F13"/>
    <mergeCell ref="G11:G13"/>
    <mergeCell ref="H11:H13"/>
    <mergeCell ref="I11:I13"/>
    <mergeCell ref="K11:K13"/>
  </mergeCells>
  <phoneticPr fontId="0" type="noConversion"/>
  <printOptions horizontalCentered="1"/>
  <pageMargins left="0.70866141732283472" right="0.19685039370078741" top="0.98425196850393704" bottom="0.98425196850393704" header="0" footer="0"/>
  <pageSetup scale="90" orientation="landscape" horizontalDpi="4294967294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L34"/>
  <sheetViews>
    <sheetView workbookViewId="0">
      <selection activeCell="A7" sqref="A7:L9"/>
    </sheetView>
  </sheetViews>
  <sheetFormatPr baseColWidth="10" defaultRowHeight="12.75" x14ac:dyDescent="0.2"/>
  <cols>
    <col min="1" max="1" width="4.140625" style="16" bestFit="1" customWidth="1"/>
    <col min="2" max="2" width="17.7109375" style="16" customWidth="1"/>
    <col min="3" max="3" width="13.42578125" style="16" customWidth="1"/>
    <col min="4" max="4" width="10.5703125" style="16" customWidth="1"/>
    <col min="5" max="5" width="11.7109375" style="16" customWidth="1"/>
    <col min="6" max="6" width="9" style="16" customWidth="1"/>
    <col min="7" max="7" width="11" style="16" customWidth="1"/>
    <col min="8" max="8" width="11.7109375" style="16" customWidth="1"/>
    <col min="9" max="9" width="12.28515625" style="16" customWidth="1"/>
    <col min="10" max="10" width="9.5703125" style="16" customWidth="1"/>
    <col min="11" max="11" width="9.28515625" style="16" customWidth="1"/>
    <col min="12" max="12" width="11.42578125" style="16" customWidth="1"/>
    <col min="13" max="16384" width="11.42578125" style="16"/>
  </cols>
  <sheetData>
    <row r="3" spans="1:12" ht="16.5" x14ac:dyDescent="0.25">
      <c r="A3" s="90" t="s">
        <v>20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13.5" customHeight="1" x14ac:dyDescent="0.2">
      <c r="A4" s="91" t="s">
        <v>24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ht="13.5" customHeight="1" x14ac:dyDescent="0.2">
      <c r="A5" s="92" t="s">
        <v>23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ht="13.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3.5" customHeight="1" x14ac:dyDescent="0.2"/>
    <row r="8" spans="1:12" x14ac:dyDescent="0.2">
      <c r="B8" s="33" t="s">
        <v>19</v>
      </c>
      <c r="F8" s="34"/>
      <c r="G8" s="33"/>
      <c r="H8" s="33"/>
      <c r="I8" s="33"/>
      <c r="J8" s="33"/>
      <c r="K8" s="33"/>
    </row>
    <row r="9" spans="1:12" x14ac:dyDescent="0.2">
      <c r="A9" s="93" t="s">
        <v>48</v>
      </c>
      <c r="B9" s="93"/>
      <c r="C9" s="93"/>
      <c r="D9" s="93"/>
      <c r="E9" s="93"/>
      <c r="F9" s="93"/>
      <c r="G9" s="33"/>
      <c r="H9" s="33"/>
      <c r="I9" s="33"/>
      <c r="J9" s="33"/>
      <c r="K9" s="33"/>
    </row>
    <row r="10" spans="1:12" x14ac:dyDescent="0.2">
      <c r="F10" s="19" t="s">
        <v>26</v>
      </c>
      <c r="G10" s="33"/>
      <c r="H10" s="33"/>
      <c r="I10" s="33"/>
      <c r="J10" s="33"/>
      <c r="K10" s="33"/>
    </row>
    <row r="11" spans="1:12" ht="15" customHeight="1" x14ac:dyDescent="0.2">
      <c r="A11" s="20" t="s">
        <v>1</v>
      </c>
      <c r="B11" s="94" t="s">
        <v>39</v>
      </c>
      <c r="C11" s="85" t="s">
        <v>30</v>
      </c>
      <c r="D11" s="85" t="s">
        <v>31</v>
      </c>
      <c r="E11" s="85" t="s">
        <v>29</v>
      </c>
      <c r="F11" s="85" t="s">
        <v>0</v>
      </c>
      <c r="G11" s="33"/>
      <c r="H11" s="33"/>
      <c r="I11" s="33"/>
      <c r="J11" s="33"/>
      <c r="K11" s="33"/>
    </row>
    <row r="12" spans="1:12" ht="15" customHeight="1" x14ac:dyDescent="0.2">
      <c r="A12" s="21" t="s">
        <v>2</v>
      </c>
      <c r="B12" s="95"/>
      <c r="C12" s="86"/>
      <c r="D12" s="86"/>
      <c r="E12" s="86"/>
      <c r="F12" s="86"/>
      <c r="G12" s="33"/>
      <c r="H12" s="33"/>
      <c r="I12" s="33"/>
      <c r="J12" s="33"/>
      <c r="K12" s="33"/>
    </row>
    <row r="13" spans="1:12" ht="15" customHeight="1" x14ac:dyDescent="0.2">
      <c r="A13" s="22" t="s">
        <v>3</v>
      </c>
      <c r="B13" s="96"/>
      <c r="C13" s="87"/>
      <c r="D13" s="87"/>
      <c r="E13" s="87"/>
      <c r="F13" s="87"/>
      <c r="G13" s="33"/>
      <c r="H13" s="33"/>
      <c r="I13" s="33"/>
      <c r="J13" s="33"/>
      <c r="K13" s="33"/>
    </row>
    <row r="14" spans="1:12" ht="12.75" customHeight="1" x14ac:dyDescent="0.2">
      <c r="A14" s="23">
        <v>1</v>
      </c>
      <c r="B14" s="24" t="s">
        <v>5</v>
      </c>
      <c r="C14" s="25">
        <v>-132265.69</v>
      </c>
      <c r="D14" s="25">
        <v>-16945.61</v>
      </c>
      <c r="E14" s="25">
        <v>-732.62</v>
      </c>
      <c r="F14" s="25">
        <f t="shared" ref="F14:F33" si="0">SUM(C14:E14)</f>
        <v>-149943.91999999998</v>
      </c>
      <c r="G14" s="33"/>
      <c r="H14" s="33"/>
      <c r="I14" s="33"/>
      <c r="J14" s="33"/>
      <c r="K14" s="33"/>
    </row>
    <row r="15" spans="1:12" ht="12.75" customHeight="1" x14ac:dyDescent="0.2">
      <c r="A15" s="23">
        <v>2</v>
      </c>
      <c r="B15" s="24" t="s">
        <v>6</v>
      </c>
      <c r="C15" s="25">
        <v>-99070.3</v>
      </c>
      <c r="D15" s="25">
        <v>-6476.66</v>
      </c>
      <c r="E15" s="25">
        <v>-101.18</v>
      </c>
      <c r="F15" s="25">
        <f t="shared" si="0"/>
        <v>-105648.14</v>
      </c>
      <c r="G15" s="33"/>
      <c r="H15" s="33"/>
      <c r="I15" s="33"/>
      <c r="J15" s="33"/>
      <c r="K15" s="33"/>
    </row>
    <row r="16" spans="1:12" ht="12.75" customHeight="1" x14ac:dyDescent="0.2">
      <c r="A16" s="23">
        <v>3</v>
      </c>
      <c r="B16" s="24" t="s">
        <v>21</v>
      </c>
      <c r="C16" s="25">
        <v>-92101.15</v>
      </c>
      <c r="D16" s="25">
        <v>-5151.87</v>
      </c>
      <c r="E16" s="25">
        <v>-67.510000000000005</v>
      </c>
      <c r="F16" s="25">
        <f t="shared" si="0"/>
        <v>-97320.529999999984</v>
      </c>
    </row>
    <row r="17" spans="1:8" ht="12.75" customHeight="1" x14ac:dyDescent="0.2">
      <c r="A17" s="23">
        <v>4</v>
      </c>
      <c r="B17" s="24" t="s">
        <v>22</v>
      </c>
      <c r="C17" s="25">
        <v>-268385.34999999998</v>
      </c>
      <c r="D17" s="25">
        <v>-137735.75</v>
      </c>
      <c r="E17" s="25">
        <v>-37615.699999999997</v>
      </c>
      <c r="F17" s="25">
        <f t="shared" si="0"/>
        <v>-443736.8</v>
      </c>
    </row>
    <row r="18" spans="1:8" ht="12.75" customHeight="1" x14ac:dyDescent="0.2">
      <c r="A18" s="23">
        <v>5</v>
      </c>
      <c r="B18" s="24" t="s">
        <v>7</v>
      </c>
      <c r="C18" s="25">
        <v>-176509.93</v>
      </c>
      <c r="D18" s="25">
        <v>-42112.49</v>
      </c>
      <c r="E18" s="25">
        <v>-4671.75</v>
      </c>
      <c r="F18" s="25">
        <f t="shared" si="0"/>
        <v>-223294.16999999998</v>
      </c>
    </row>
    <row r="19" spans="1:8" x14ac:dyDescent="0.2">
      <c r="A19" s="23">
        <v>6</v>
      </c>
      <c r="B19" s="24" t="s">
        <v>17</v>
      </c>
      <c r="C19" s="25">
        <v>-123283.71</v>
      </c>
      <c r="D19" s="25">
        <v>-9520.26</v>
      </c>
      <c r="E19" s="25">
        <v>-4.3099999999999996</v>
      </c>
      <c r="F19" s="25">
        <f t="shared" si="0"/>
        <v>-132808.28</v>
      </c>
      <c r="H19" s="16" t="s">
        <v>19</v>
      </c>
    </row>
    <row r="20" spans="1:8" x14ac:dyDescent="0.2">
      <c r="A20" s="23">
        <v>7</v>
      </c>
      <c r="B20" s="24" t="s">
        <v>18</v>
      </c>
      <c r="C20" s="25">
        <v>-114278.91</v>
      </c>
      <c r="D20" s="25">
        <v>-3279.33</v>
      </c>
      <c r="E20" s="25">
        <v>-4.32</v>
      </c>
      <c r="F20" s="25">
        <f t="shared" si="0"/>
        <v>-117562.56000000001</v>
      </c>
    </row>
    <row r="21" spans="1:8" ht="12.75" customHeight="1" x14ac:dyDescent="0.2">
      <c r="A21" s="23">
        <v>8</v>
      </c>
      <c r="B21" s="24" t="s">
        <v>8</v>
      </c>
      <c r="C21" s="25">
        <v>-102678.82</v>
      </c>
      <c r="D21" s="25">
        <v>-14759.34</v>
      </c>
      <c r="E21" s="25">
        <v>-576.92999999999995</v>
      </c>
      <c r="F21" s="25">
        <f t="shared" si="0"/>
        <v>-118015.09</v>
      </c>
    </row>
    <row r="22" spans="1:8" x14ac:dyDescent="0.2">
      <c r="A22" s="23">
        <v>9</v>
      </c>
      <c r="B22" s="24" t="s">
        <v>9</v>
      </c>
      <c r="C22" s="25">
        <v>-99915.17</v>
      </c>
      <c r="D22" s="25">
        <v>-6597.06</v>
      </c>
      <c r="E22" s="25">
        <v>-88.47</v>
      </c>
      <c r="F22" s="25">
        <f t="shared" si="0"/>
        <v>-106600.7</v>
      </c>
    </row>
    <row r="23" spans="1:8" x14ac:dyDescent="0.2">
      <c r="A23" s="23">
        <v>10</v>
      </c>
      <c r="B23" s="24" t="s">
        <v>16</v>
      </c>
      <c r="C23" s="25">
        <v>-87788.27</v>
      </c>
      <c r="D23" s="25">
        <v>-4104.26</v>
      </c>
      <c r="E23" s="25">
        <v>-13.8</v>
      </c>
      <c r="F23" s="25">
        <f t="shared" si="0"/>
        <v>-91906.33</v>
      </c>
    </row>
    <row r="24" spans="1:8" ht="12.75" customHeight="1" x14ac:dyDescent="0.2">
      <c r="A24" s="23">
        <v>11</v>
      </c>
      <c r="B24" s="24" t="s">
        <v>10</v>
      </c>
      <c r="C24" s="25">
        <v>-135151.93</v>
      </c>
      <c r="D24" s="25">
        <v>-10585.85</v>
      </c>
      <c r="E24" s="25">
        <v>-109.06</v>
      </c>
      <c r="F24" s="25">
        <f t="shared" si="0"/>
        <v>-145846.84</v>
      </c>
    </row>
    <row r="25" spans="1:8" x14ac:dyDescent="0.2">
      <c r="A25" s="23">
        <v>12</v>
      </c>
      <c r="B25" s="24" t="s">
        <v>11</v>
      </c>
      <c r="C25" s="25">
        <v>-95184.55</v>
      </c>
      <c r="D25" s="25">
        <v>-7459.61</v>
      </c>
      <c r="E25" s="25">
        <v>-67.010000000000005</v>
      </c>
      <c r="F25" s="25">
        <f t="shared" si="0"/>
        <v>-102711.17</v>
      </c>
    </row>
    <row r="26" spans="1:8" x14ac:dyDescent="0.2">
      <c r="A26" s="23">
        <v>13</v>
      </c>
      <c r="B26" s="24" t="s">
        <v>12</v>
      </c>
      <c r="C26" s="25">
        <v>-110925.46</v>
      </c>
      <c r="D26" s="25">
        <v>-14170.37</v>
      </c>
      <c r="E26" s="25">
        <v>-284.88</v>
      </c>
      <c r="F26" s="25">
        <f t="shared" si="0"/>
        <v>-125380.71</v>
      </c>
    </row>
    <row r="27" spans="1:8" ht="12.75" customHeight="1" x14ac:dyDescent="0.2">
      <c r="A27" s="23">
        <v>14</v>
      </c>
      <c r="B27" s="24" t="s">
        <v>37</v>
      </c>
      <c r="C27" s="25">
        <v>-81592.990000000005</v>
      </c>
      <c r="D27" s="25">
        <v>-2793.73</v>
      </c>
      <c r="E27" s="25">
        <v>-15.81</v>
      </c>
      <c r="F27" s="25">
        <f t="shared" si="0"/>
        <v>-84402.53</v>
      </c>
    </row>
    <row r="28" spans="1:8" ht="12.75" customHeight="1" x14ac:dyDescent="0.2">
      <c r="A28" s="23">
        <v>15</v>
      </c>
      <c r="B28" s="24" t="s">
        <v>28</v>
      </c>
      <c r="C28" s="25">
        <v>-106821.87</v>
      </c>
      <c r="D28" s="25">
        <v>-7609.21</v>
      </c>
      <c r="E28" s="25">
        <v>-92.98</v>
      </c>
      <c r="F28" s="25">
        <f t="shared" si="0"/>
        <v>-114524.06</v>
      </c>
    </row>
    <row r="29" spans="1:8" ht="12.75" customHeight="1" x14ac:dyDescent="0.2">
      <c r="A29" s="23">
        <v>16</v>
      </c>
      <c r="B29" s="24" t="s">
        <v>25</v>
      </c>
      <c r="C29" s="25">
        <v>-214275.62</v>
      </c>
      <c r="D29" s="25">
        <v>-34886.57</v>
      </c>
      <c r="E29" s="25">
        <v>-2499.3000000000002</v>
      </c>
      <c r="F29" s="25">
        <f t="shared" si="0"/>
        <v>-251661.49</v>
      </c>
    </row>
    <row r="30" spans="1:8" x14ac:dyDescent="0.2">
      <c r="A30" s="23">
        <v>17</v>
      </c>
      <c r="B30" s="24" t="s">
        <v>13</v>
      </c>
      <c r="C30" s="25">
        <v>-184376.44</v>
      </c>
      <c r="D30" s="25">
        <v>-17053.16</v>
      </c>
      <c r="E30" s="25">
        <v>-706.5</v>
      </c>
      <c r="F30" s="25">
        <f t="shared" si="0"/>
        <v>-202136.1</v>
      </c>
    </row>
    <row r="31" spans="1:8" x14ac:dyDescent="0.2">
      <c r="A31" s="23">
        <v>18</v>
      </c>
      <c r="B31" s="24" t="s">
        <v>4</v>
      </c>
      <c r="C31" s="25">
        <v>-711438.96</v>
      </c>
      <c r="D31" s="25">
        <v>-218534.53</v>
      </c>
      <c r="E31" s="25">
        <v>-126352.63</v>
      </c>
      <c r="F31" s="25">
        <f t="shared" si="0"/>
        <v>-1056326.1200000001</v>
      </c>
    </row>
    <row r="32" spans="1:8" x14ac:dyDescent="0.2">
      <c r="A32" s="23">
        <v>19</v>
      </c>
      <c r="B32" s="24" t="s">
        <v>14</v>
      </c>
      <c r="C32" s="25">
        <v>-113076.28</v>
      </c>
      <c r="D32" s="25">
        <v>-10367.790000000001</v>
      </c>
      <c r="E32" s="25">
        <v>-182.07</v>
      </c>
      <c r="F32" s="25">
        <f t="shared" si="0"/>
        <v>-123626.14000000001</v>
      </c>
    </row>
    <row r="33" spans="1:6" x14ac:dyDescent="0.2">
      <c r="A33" s="23">
        <v>20</v>
      </c>
      <c r="B33" s="24" t="s">
        <v>15</v>
      </c>
      <c r="C33" s="25">
        <v>-143663.62</v>
      </c>
      <c r="D33" s="25">
        <v>-29429.34</v>
      </c>
      <c r="E33" s="25">
        <v>-2280.85</v>
      </c>
      <c r="F33" s="25">
        <f t="shared" si="0"/>
        <v>-175373.81</v>
      </c>
    </row>
    <row r="34" spans="1:6" x14ac:dyDescent="0.2">
      <c r="A34" s="88" t="s">
        <v>0</v>
      </c>
      <c r="B34" s="89"/>
      <c r="C34" s="28">
        <f>SUM(C14:C33)</f>
        <v>-3192785.0199999996</v>
      </c>
      <c r="D34" s="28">
        <f t="shared" ref="D34:F34" si="1">SUM(D14:D33)</f>
        <v>-599572.79</v>
      </c>
      <c r="E34" s="28">
        <f t="shared" si="1"/>
        <v>-176467.68000000002</v>
      </c>
      <c r="F34" s="28">
        <f t="shared" si="1"/>
        <v>-3968825.4900000007</v>
      </c>
    </row>
  </sheetData>
  <mergeCells count="10">
    <mergeCell ref="A34:B34"/>
    <mergeCell ref="A3:L3"/>
    <mergeCell ref="A4:L4"/>
    <mergeCell ref="A5:L5"/>
    <mergeCell ref="A9:F9"/>
    <mergeCell ref="B11:B13"/>
    <mergeCell ref="C11:C13"/>
    <mergeCell ref="D11:D13"/>
    <mergeCell ref="E11:E13"/>
    <mergeCell ref="F11:F13"/>
  </mergeCells>
  <printOptions horizontalCentered="1"/>
  <pageMargins left="0.3" right="0.19685039370078741" top="0.13" bottom="0.13" header="0" footer="0"/>
  <pageSetup orientation="landscape" horizontalDpi="4294967294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AD47"/>
  <sheetViews>
    <sheetView workbookViewId="0">
      <selection activeCell="A7" sqref="A7:L9"/>
    </sheetView>
  </sheetViews>
  <sheetFormatPr baseColWidth="10" defaultRowHeight="12.75" x14ac:dyDescent="0.2"/>
  <cols>
    <col min="1" max="1" width="4.140625" style="16" bestFit="1" customWidth="1"/>
    <col min="2" max="2" width="17.7109375" style="16" customWidth="1"/>
    <col min="3" max="3" width="13.42578125" style="16" customWidth="1"/>
    <col min="4" max="4" width="10.5703125" style="16" customWidth="1"/>
    <col min="5" max="5" width="10.7109375" style="16" customWidth="1"/>
    <col min="6" max="6" width="9" style="16" customWidth="1"/>
    <col min="7" max="7" width="11" style="16" customWidth="1"/>
    <col min="8" max="8" width="11.7109375" style="16" customWidth="1"/>
    <col min="9" max="9" width="12.28515625" style="16" customWidth="1"/>
    <col min="10" max="10" width="9.5703125" style="16" customWidth="1"/>
    <col min="11" max="11" width="9.28515625" style="16" customWidth="1"/>
    <col min="12" max="12" width="11.42578125" style="16" customWidth="1"/>
    <col min="13" max="16384" width="11.42578125" style="16"/>
  </cols>
  <sheetData>
    <row r="3" spans="1:30" ht="16.5" x14ac:dyDescent="0.25">
      <c r="A3" s="90" t="s">
        <v>20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30" ht="13.5" customHeight="1" x14ac:dyDescent="0.2">
      <c r="A4" s="91" t="s">
        <v>24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30" ht="13.5" customHeight="1" x14ac:dyDescent="0.2">
      <c r="A5" s="92" t="s">
        <v>23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30" ht="13.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30" ht="13.5" customHeight="1" x14ac:dyDescent="0.2"/>
    <row r="8" spans="1:30" ht="13.5" customHeight="1" x14ac:dyDescent="0.2">
      <c r="A8" s="93" t="s">
        <v>49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30" ht="13.5" customHeight="1" x14ac:dyDescent="0.2">
      <c r="A9" s="93" t="s">
        <v>50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</row>
    <row r="10" spans="1:30" ht="13.5" customHeight="1" x14ac:dyDescent="0.2">
      <c r="L10" s="19" t="s">
        <v>26</v>
      </c>
    </row>
    <row r="11" spans="1:30" ht="15" customHeight="1" x14ac:dyDescent="0.2">
      <c r="A11" s="20" t="s">
        <v>1</v>
      </c>
      <c r="B11" s="94" t="s">
        <v>39</v>
      </c>
      <c r="C11" s="85" t="s">
        <v>30</v>
      </c>
      <c r="D11" s="85" t="s">
        <v>31</v>
      </c>
      <c r="E11" s="85" t="s">
        <v>32</v>
      </c>
      <c r="F11" s="85" t="s">
        <v>36</v>
      </c>
      <c r="G11" s="85" t="s">
        <v>33</v>
      </c>
      <c r="H11" s="85" t="s">
        <v>29</v>
      </c>
      <c r="I11" s="85" t="s">
        <v>34</v>
      </c>
      <c r="J11" s="85" t="s">
        <v>35</v>
      </c>
      <c r="K11" s="85" t="s">
        <v>38</v>
      </c>
      <c r="L11" s="85" t="s">
        <v>0</v>
      </c>
    </row>
    <row r="12" spans="1:30" ht="15" customHeight="1" x14ac:dyDescent="0.2">
      <c r="A12" s="21" t="s">
        <v>2</v>
      </c>
      <c r="B12" s="95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30" ht="15" customHeight="1" x14ac:dyDescent="0.2">
      <c r="A13" s="22" t="s">
        <v>3</v>
      </c>
      <c r="B13" s="96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30" ht="13.5" customHeight="1" x14ac:dyDescent="0.2">
      <c r="A14" s="23">
        <v>1</v>
      </c>
      <c r="B14" s="24" t="s">
        <v>5</v>
      </c>
      <c r="C14" s="25">
        <f>Abril!C14+'FEIEF 2016 3-6'!C14</f>
        <v>3843294.41</v>
      </c>
      <c r="D14" s="25">
        <f>Abril!D14+'FEIEF 2016 3-6'!D14</f>
        <v>1428296.18</v>
      </c>
      <c r="E14" s="25">
        <f>Abril!E14</f>
        <v>69954.27</v>
      </c>
      <c r="F14" s="25">
        <f>Abril!F14</f>
        <v>0</v>
      </c>
      <c r="G14" s="25">
        <f>Abril!G14</f>
        <v>27520.77</v>
      </c>
      <c r="H14" s="25">
        <f>Abril!H14+'FEIEF 2016 3-6'!E14</f>
        <v>159171</v>
      </c>
      <c r="I14" s="25">
        <f>Abril!I14</f>
        <v>245875.76</v>
      </c>
      <c r="J14" s="25">
        <f>Abril!J14</f>
        <v>136162.29</v>
      </c>
      <c r="K14" s="25">
        <f>Abril!K14</f>
        <v>560154</v>
      </c>
      <c r="L14" s="25">
        <f t="shared" ref="L14:L33" si="0">SUM(C14:K14)</f>
        <v>6470428.6799999988</v>
      </c>
      <c r="N14" s="26"/>
      <c r="O14" s="26"/>
      <c r="P14" s="26"/>
      <c r="Q14" s="26"/>
      <c r="R14" s="26"/>
      <c r="S14" s="27"/>
      <c r="T14" s="27"/>
      <c r="U14" s="27"/>
      <c r="V14" s="27"/>
      <c r="W14" s="26"/>
      <c r="X14" s="26"/>
      <c r="Y14" s="26"/>
      <c r="Z14" s="26"/>
      <c r="AA14" s="26"/>
      <c r="AB14" s="26"/>
      <c r="AC14" s="26"/>
      <c r="AD14" s="26"/>
    </row>
    <row r="15" spans="1:30" ht="13.5" customHeight="1" x14ac:dyDescent="0.2">
      <c r="A15" s="23">
        <v>2</v>
      </c>
      <c r="B15" s="24" t="s">
        <v>6</v>
      </c>
      <c r="C15" s="25">
        <f>Abril!C15+'FEIEF 2016 3-6'!C15</f>
        <v>2703820.9000000004</v>
      </c>
      <c r="D15" s="25">
        <f>Abril!D15+'FEIEF 2016 3-6'!D15</f>
        <v>961950.02</v>
      </c>
      <c r="E15" s="25">
        <f>Abril!E15</f>
        <v>101648.97</v>
      </c>
      <c r="F15" s="25">
        <f>Abril!F15</f>
        <v>0</v>
      </c>
      <c r="G15" s="25">
        <f>Abril!G15</f>
        <v>21610.53</v>
      </c>
      <c r="H15" s="25">
        <f>Abril!H15+'FEIEF 2016 3-6'!E15</f>
        <v>59942.07</v>
      </c>
      <c r="I15" s="25">
        <f>Abril!I15</f>
        <v>107051.35</v>
      </c>
      <c r="J15" s="25">
        <f>Abril!J15</f>
        <v>55724.43</v>
      </c>
      <c r="K15" s="25">
        <f>Abril!K15</f>
        <v>247539</v>
      </c>
      <c r="L15" s="25">
        <f t="shared" si="0"/>
        <v>4259287.2700000005</v>
      </c>
      <c r="N15" s="26"/>
      <c r="O15" s="26"/>
      <c r="P15" s="26"/>
      <c r="Q15" s="26"/>
      <c r="R15" s="26"/>
      <c r="S15" s="27"/>
      <c r="T15" s="27"/>
      <c r="U15" s="27"/>
      <c r="V15" s="27"/>
      <c r="W15" s="26"/>
      <c r="X15" s="26"/>
      <c r="Y15" s="26"/>
      <c r="Z15" s="26"/>
      <c r="AA15" s="26"/>
      <c r="AB15" s="26"/>
      <c r="AC15" s="26"/>
      <c r="AD15" s="26"/>
    </row>
    <row r="16" spans="1:30" ht="13.5" customHeight="1" x14ac:dyDescent="0.2">
      <c r="A16" s="23">
        <v>3</v>
      </c>
      <c r="B16" s="24" t="s">
        <v>21</v>
      </c>
      <c r="C16" s="25">
        <f>Abril!C16+'FEIEF 2016 3-6'!C16</f>
        <v>2570410.9</v>
      </c>
      <c r="D16" s="25">
        <f>Abril!D16+'FEIEF 2016 3-6'!D16</f>
        <v>904942.17</v>
      </c>
      <c r="E16" s="25">
        <f>Abril!E16</f>
        <v>107505.59</v>
      </c>
      <c r="F16" s="25">
        <f>Abril!F16</f>
        <v>0</v>
      </c>
      <c r="G16" s="25">
        <f>Abril!G16</f>
        <v>20965.71</v>
      </c>
      <c r="H16" s="25">
        <f>Abril!H16+'FEIEF 2016 3-6'!E16</f>
        <v>43800.85</v>
      </c>
      <c r="I16" s="25">
        <f>Abril!I16</f>
        <v>87884.56</v>
      </c>
      <c r="J16" s="25">
        <f>Abril!J16</f>
        <v>40787.019999999997</v>
      </c>
      <c r="K16" s="25">
        <f>Abril!K16</f>
        <v>334415</v>
      </c>
      <c r="L16" s="25">
        <f t="shared" si="0"/>
        <v>4110711.8</v>
      </c>
      <c r="N16" s="26"/>
      <c r="O16" s="26"/>
      <c r="P16" s="26"/>
      <c r="Q16" s="26"/>
      <c r="R16" s="26"/>
      <c r="S16" s="27"/>
      <c r="T16" s="27"/>
      <c r="U16" s="27"/>
      <c r="V16" s="27"/>
      <c r="W16" s="26"/>
      <c r="X16" s="26"/>
      <c r="Y16" s="26"/>
      <c r="Z16" s="26"/>
      <c r="AA16" s="26"/>
      <c r="AB16" s="26"/>
      <c r="AC16" s="26"/>
      <c r="AD16" s="26"/>
    </row>
    <row r="17" spans="1:30" ht="13.5" customHeight="1" x14ac:dyDescent="0.2">
      <c r="A17" s="23">
        <v>4</v>
      </c>
      <c r="B17" s="24" t="s">
        <v>22</v>
      </c>
      <c r="C17" s="25">
        <f>Abril!C17+'FEIEF 2016 3-6'!C17</f>
        <v>4206391.04</v>
      </c>
      <c r="D17" s="25">
        <f>Abril!D17+'FEIEF 2016 3-6'!D17</f>
        <v>1516407.53</v>
      </c>
      <c r="E17" s="25">
        <f>Abril!E17</f>
        <v>89591.2</v>
      </c>
      <c r="F17" s="25">
        <f>Abril!F17</f>
        <v>797.63</v>
      </c>
      <c r="G17" s="25">
        <f>Abril!G17</f>
        <v>64933.25</v>
      </c>
      <c r="H17" s="25">
        <f>Abril!H17+'FEIEF 2016 3-6'!E17</f>
        <v>1755753.9400000002</v>
      </c>
      <c r="I17" s="25">
        <f>Abril!I17</f>
        <v>494669.85</v>
      </c>
      <c r="J17" s="25">
        <f>Abril!J17</f>
        <v>345815.02</v>
      </c>
      <c r="K17" s="25">
        <f>Abril!K17</f>
        <v>2218764</v>
      </c>
      <c r="L17" s="25">
        <f t="shared" si="0"/>
        <v>10693123.460000001</v>
      </c>
      <c r="N17" s="26"/>
      <c r="O17" s="26"/>
      <c r="P17" s="26"/>
      <c r="Q17" s="26"/>
      <c r="R17" s="26"/>
      <c r="S17" s="27"/>
      <c r="T17" s="27"/>
      <c r="U17" s="27"/>
      <c r="V17" s="27"/>
      <c r="W17" s="26"/>
      <c r="X17" s="26"/>
      <c r="Y17" s="26"/>
      <c r="Z17" s="26"/>
      <c r="AA17" s="26"/>
      <c r="AB17" s="26"/>
      <c r="AC17" s="26"/>
      <c r="AD17" s="26"/>
    </row>
    <row r="18" spans="1:30" ht="13.5" customHeight="1" x14ac:dyDescent="0.2">
      <c r="A18" s="23">
        <v>5</v>
      </c>
      <c r="B18" s="24" t="s">
        <v>7</v>
      </c>
      <c r="C18" s="25">
        <f>Abril!C18+'FEIEF 2016 3-6'!C18</f>
        <v>5129476.8500000006</v>
      </c>
      <c r="D18" s="25">
        <f>Abril!D18+'FEIEF 2016 3-6'!D18</f>
        <v>1894533.64</v>
      </c>
      <c r="E18" s="25">
        <f>Abril!E18</f>
        <v>54968.2</v>
      </c>
      <c r="F18" s="25">
        <f>Abril!F18</f>
        <v>0</v>
      </c>
      <c r="G18" s="25">
        <f>Abril!G18</f>
        <v>41871.199999999997</v>
      </c>
      <c r="H18" s="25">
        <f>Abril!H18+'FEIEF 2016 3-6'!E18</f>
        <v>406879.95999999996</v>
      </c>
      <c r="I18" s="25">
        <f>Abril!I18</f>
        <v>399751.88</v>
      </c>
      <c r="J18" s="25">
        <f>Abril!J18</f>
        <v>249189.56</v>
      </c>
      <c r="K18" s="25">
        <f>Abril!K18</f>
        <v>93138</v>
      </c>
      <c r="L18" s="25">
        <f t="shared" si="0"/>
        <v>8269809.29</v>
      </c>
      <c r="N18" s="26"/>
      <c r="O18" s="26"/>
      <c r="P18" s="26"/>
      <c r="Q18" s="26"/>
      <c r="R18" s="26"/>
      <c r="S18" s="27"/>
      <c r="T18" s="27"/>
      <c r="U18" s="27"/>
      <c r="V18" s="27"/>
      <c r="W18" s="26"/>
      <c r="X18" s="26"/>
      <c r="Y18" s="26"/>
      <c r="Z18" s="26"/>
      <c r="AA18" s="26"/>
      <c r="AB18" s="26"/>
      <c r="AC18" s="26"/>
      <c r="AD18" s="26"/>
    </row>
    <row r="19" spans="1:30" ht="13.5" customHeight="1" x14ac:dyDescent="0.2">
      <c r="A19" s="23">
        <v>6</v>
      </c>
      <c r="B19" s="24" t="s">
        <v>17</v>
      </c>
      <c r="C19" s="25">
        <f>Abril!C19+'FEIEF 2016 3-6'!C19</f>
        <v>1992196.62</v>
      </c>
      <c r="D19" s="25">
        <f>Abril!D19+'FEIEF 2016 3-6'!D19</f>
        <v>605165.37</v>
      </c>
      <c r="E19" s="25">
        <f>Abril!E19</f>
        <v>165899.62</v>
      </c>
      <c r="F19" s="25">
        <f>Abril!F19</f>
        <v>0</v>
      </c>
      <c r="G19" s="25">
        <f>Abril!G19</f>
        <v>26091</v>
      </c>
      <c r="H19" s="25">
        <f>Abril!H19+'FEIEF 2016 3-6'!E19</f>
        <v>122549.46</v>
      </c>
      <c r="I19" s="25">
        <f>Abril!I19</f>
        <v>463536.31</v>
      </c>
      <c r="J19" s="25">
        <f>Abril!J19</f>
        <v>121075.37</v>
      </c>
      <c r="K19" s="25">
        <f>Abril!K19</f>
        <v>283288</v>
      </c>
      <c r="L19" s="25">
        <f t="shared" si="0"/>
        <v>3779801.7500000005</v>
      </c>
      <c r="N19" s="26"/>
      <c r="O19" s="26"/>
      <c r="P19" s="26"/>
      <c r="Q19" s="26"/>
      <c r="R19" s="26"/>
      <c r="S19" s="27"/>
      <c r="T19" s="27"/>
      <c r="U19" s="27"/>
      <c r="V19" s="27"/>
      <c r="W19" s="26"/>
      <c r="X19" s="26"/>
      <c r="Y19" s="26"/>
      <c r="Z19" s="26"/>
      <c r="AA19" s="26"/>
      <c r="AB19" s="26"/>
      <c r="AC19" s="26"/>
      <c r="AD19" s="26"/>
    </row>
    <row r="20" spans="1:30" x14ac:dyDescent="0.2">
      <c r="A20" s="23">
        <v>7</v>
      </c>
      <c r="B20" s="24" t="s">
        <v>18</v>
      </c>
      <c r="C20" s="25">
        <f>Abril!C20+'FEIEF 2016 3-6'!C20</f>
        <v>1779383.77</v>
      </c>
      <c r="D20" s="25">
        <f>Abril!D20+'FEIEF 2016 3-6'!D20</f>
        <v>596612.03</v>
      </c>
      <c r="E20" s="25">
        <f>Abril!E20</f>
        <v>162799.04999999999</v>
      </c>
      <c r="F20" s="25">
        <f>Abril!F20</f>
        <v>0</v>
      </c>
      <c r="G20" s="25">
        <f>Abril!G20</f>
        <v>18326.28</v>
      </c>
      <c r="H20" s="25">
        <f>Abril!H20+'FEIEF 2016 3-6'!E20</f>
        <v>42258.04</v>
      </c>
      <c r="I20" s="25">
        <f>Abril!I20</f>
        <v>131133.95000000001</v>
      </c>
      <c r="J20" s="25">
        <f>Abril!J20</f>
        <v>41538.550000000003</v>
      </c>
      <c r="K20" s="25">
        <f>Abril!K20</f>
        <v>0</v>
      </c>
      <c r="L20" s="25">
        <f t="shared" si="0"/>
        <v>2772051.6699999995</v>
      </c>
      <c r="N20" s="26"/>
      <c r="O20" s="26"/>
      <c r="P20" s="26"/>
      <c r="Q20" s="26"/>
      <c r="R20" s="26"/>
      <c r="S20" s="27"/>
      <c r="T20" s="27"/>
      <c r="U20" s="27"/>
      <c r="V20" s="27"/>
      <c r="W20" s="26"/>
      <c r="X20" s="26"/>
      <c r="Y20" s="26"/>
      <c r="Z20" s="26"/>
      <c r="AA20" s="26"/>
      <c r="AB20" s="26"/>
      <c r="AC20" s="26"/>
      <c r="AD20" s="26"/>
    </row>
    <row r="21" spans="1:30" x14ac:dyDescent="0.2">
      <c r="A21" s="23">
        <v>8</v>
      </c>
      <c r="B21" s="24" t="s">
        <v>8</v>
      </c>
      <c r="C21" s="25">
        <f>Abril!C21+'FEIEF 2016 3-6'!C21</f>
        <v>3354037.2600000002</v>
      </c>
      <c r="D21" s="25">
        <f>Abril!D21+'FEIEF 2016 3-6'!D21</f>
        <v>1243006.6299999999</v>
      </c>
      <c r="E21" s="25">
        <f>Abril!E21</f>
        <v>79944.990000000005</v>
      </c>
      <c r="F21" s="25">
        <f>Abril!F21</f>
        <v>0</v>
      </c>
      <c r="G21" s="25">
        <f>Abril!G21</f>
        <v>23595.019999999997</v>
      </c>
      <c r="H21" s="25">
        <f>Abril!H21+'FEIEF 2016 3-6'!E21</f>
        <v>117367.23000000001</v>
      </c>
      <c r="I21" s="25">
        <f>Abril!I21</f>
        <v>173024.22</v>
      </c>
      <c r="J21" s="25">
        <f>Abril!J21</f>
        <v>101151.84</v>
      </c>
      <c r="K21" s="25">
        <f>Abril!K21</f>
        <v>347960</v>
      </c>
      <c r="L21" s="25">
        <f t="shared" si="0"/>
        <v>5440087.1900000004</v>
      </c>
      <c r="N21" s="26"/>
      <c r="O21" s="26"/>
      <c r="P21" s="26"/>
      <c r="Q21" s="26"/>
      <c r="R21" s="26"/>
      <c r="S21" s="27"/>
      <c r="T21" s="27"/>
      <c r="U21" s="27"/>
      <c r="V21" s="27"/>
      <c r="W21" s="26"/>
      <c r="X21" s="26"/>
      <c r="Y21" s="26"/>
      <c r="Z21" s="26"/>
      <c r="AA21" s="26"/>
      <c r="AB21" s="26"/>
      <c r="AC21" s="26"/>
      <c r="AD21" s="26"/>
    </row>
    <row r="22" spans="1:30" x14ac:dyDescent="0.2">
      <c r="A22" s="23">
        <v>9</v>
      </c>
      <c r="B22" s="24" t="s">
        <v>9</v>
      </c>
      <c r="C22" s="25">
        <f>Abril!C22+'FEIEF 2016 3-6'!C22</f>
        <v>3045528.71</v>
      </c>
      <c r="D22" s="25">
        <f>Abril!D22+'FEIEF 2016 3-6'!D22</f>
        <v>1093097.04</v>
      </c>
      <c r="E22" s="25">
        <f>Abril!E22</f>
        <v>89591.2</v>
      </c>
      <c r="F22" s="25">
        <f>Abril!F22</f>
        <v>191.81</v>
      </c>
      <c r="G22" s="25">
        <f>Abril!G22</f>
        <v>23227.730000000003</v>
      </c>
      <c r="H22" s="25">
        <f>Abril!H22+'FEIEF 2016 3-6'!E22</f>
        <v>67477.55</v>
      </c>
      <c r="I22" s="25">
        <f>Abril!I22</f>
        <v>149546.65</v>
      </c>
      <c r="J22" s="25">
        <f>Abril!J22</f>
        <v>63403.26</v>
      </c>
      <c r="K22" s="25">
        <f>Abril!K22</f>
        <v>0</v>
      </c>
      <c r="L22" s="25">
        <f t="shared" si="0"/>
        <v>4532063.95</v>
      </c>
      <c r="N22" s="26"/>
      <c r="O22" s="26"/>
      <c r="P22" s="26"/>
      <c r="Q22" s="26"/>
      <c r="R22" s="26"/>
      <c r="S22" s="27"/>
      <c r="T22" s="27"/>
      <c r="U22" s="27"/>
      <c r="V22" s="27"/>
      <c r="W22" s="26"/>
      <c r="X22" s="26"/>
      <c r="Y22" s="26"/>
      <c r="Z22" s="26"/>
      <c r="AA22" s="26"/>
      <c r="AB22" s="26"/>
      <c r="AC22" s="26"/>
      <c r="AD22" s="26"/>
    </row>
    <row r="23" spans="1:30" x14ac:dyDescent="0.2">
      <c r="A23" s="23">
        <v>10</v>
      </c>
      <c r="B23" s="24" t="s">
        <v>16</v>
      </c>
      <c r="C23" s="25">
        <f>Abril!C23+'FEIEF 2016 3-6'!C23</f>
        <v>1956862.18</v>
      </c>
      <c r="D23" s="25">
        <f>Abril!D23+'FEIEF 2016 3-6'!D23</f>
        <v>623456.80000000005</v>
      </c>
      <c r="E23" s="25">
        <f>Abril!E23</f>
        <v>155736.65</v>
      </c>
      <c r="F23" s="25">
        <f>Abril!F23</f>
        <v>0</v>
      </c>
      <c r="G23" s="25">
        <f>Abril!G23</f>
        <v>21183.599999999999</v>
      </c>
      <c r="H23" s="25">
        <f>Abril!H23+'FEIEF 2016 3-6'!E23</f>
        <v>48742.05</v>
      </c>
      <c r="I23" s="25">
        <f>Abril!I23</f>
        <v>150515.81</v>
      </c>
      <c r="J23" s="25">
        <f>Abril!J23</f>
        <v>47786.93</v>
      </c>
      <c r="K23" s="25">
        <f>Abril!K23</f>
        <v>0</v>
      </c>
      <c r="L23" s="25">
        <f t="shared" si="0"/>
        <v>3004284.02</v>
      </c>
      <c r="N23" s="26"/>
      <c r="O23" s="26"/>
      <c r="P23" s="26"/>
      <c r="Q23" s="26"/>
      <c r="R23" s="26"/>
      <c r="S23" s="27"/>
      <c r="T23" s="27"/>
      <c r="U23" s="27"/>
      <c r="V23" s="27"/>
      <c r="W23" s="26"/>
      <c r="X23" s="26"/>
      <c r="Y23" s="26"/>
      <c r="Z23" s="26"/>
      <c r="AA23" s="26"/>
      <c r="AB23" s="26"/>
      <c r="AC23" s="26"/>
      <c r="AD23" s="26"/>
    </row>
    <row r="24" spans="1:30" x14ac:dyDescent="0.2">
      <c r="A24" s="23">
        <v>11</v>
      </c>
      <c r="B24" s="24" t="s">
        <v>10</v>
      </c>
      <c r="C24" s="25">
        <f>Abril!C24+'FEIEF 2016 3-6'!C24</f>
        <v>3235413.81</v>
      </c>
      <c r="D24" s="25">
        <f>Abril!D24+'FEIEF 2016 3-6'!D24</f>
        <v>1342909.63</v>
      </c>
      <c r="E24" s="25">
        <f>Abril!E24</f>
        <v>88557.68</v>
      </c>
      <c r="F24" s="25">
        <f>Abril!F24</f>
        <v>0</v>
      </c>
      <c r="G24" s="25">
        <f>Abril!G24</f>
        <v>29484.959999999999</v>
      </c>
      <c r="H24" s="25">
        <f>Abril!H24+'FEIEF 2016 3-6'!E24</f>
        <v>133072.71</v>
      </c>
      <c r="I24" s="25">
        <f>Abril!I24</f>
        <v>324744.28999999998</v>
      </c>
      <c r="J24" s="25">
        <f>Abril!J24</f>
        <v>126662.7</v>
      </c>
      <c r="K24" s="25">
        <f>Abril!K24</f>
        <v>138467</v>
      </c>
      <c r="L24" s="25">
        <f t="shared" si="0"/>
        <v>5419312.7799999993</v>
      </c>
      <c r="N24" s="26"/>
      <c r="O24" s="26"/>
      <c r="P24" s="26"/>
      <c r="Q24" s="26"/>
      <c r="R24" s="26"/>
      <c r="S24" s="27"/>
      <c r="T24" s="27"/>
      <c r="U24" s="27"/>
      <c r="V24" s="27"/>
      <c r="W24" s="26"/>
      <c r="X24" s="26"/>
      <c r="Y24" s="26"/>
      <c r="Z24" s="26"/>
      <c r="AA24" s="26"/>
      <c r="AB24" s="26"/>
      <c r="AC24" s="26"/>
      <c r="AD24" s="26"/>
    </row>
    <row r="25" spans="1:30" x14ac:dyDescent="0.2">
      <c r="A25" s="23">
        <v>12</v>
      </c>
      <c r="B25" s="24" t="s">
        <v>11</v>
      </c>
      <c r="C25" s="25">
        <f>Abril!C25+'FEIEF 2016 3-6'!C25</f>
        <v>4348318.83</v>
      </c>
      <c r="D25" s="25">
        <f>Abril!D25+'FEIEF 2016 3-6'!D25</f>
        <v>1303814.7799999998</v>
      </c>
      <c r="E25" s="25">
        <f>Abril!E25</f>
        <v>75983.149999999994</v>
      </c>
      <c r="F25" s="25">
        <f>Abril!F25</f>
        <v>0</v>
      </c>
      <c r="G25" s="25">
        <f>Abril!G25</f>
        <v>49988.869999999995</v>
      </c>
      <c r="H25" s="25">
        <f>Abril!H25+'FEIEF 2016 3-6'!E25</f>
        <v>92419.950000000012</v>
      </c>
      <c r="I25" s="25">
        <f>Abril!I25</f>
        <v>167257.92000000001</v>
      </c>
      <c r="J25" s="25">
        <f>Abril!J25</f>
        <v>83064.429999999993</v>
      </c>
      <c r="K25" s="25">
        <f>Abril!K25</f>
        <v>26222</v>
      </c>
      <c r="L25" s="25">
        <f t="shared" si="0"/>
        <v>6147069.9299999997</v>
      </c>
      <c r="N25" s="26"/>
      <c r="O25" s="26"/>
      <c r="P25" s="26"/>
      <c r="Q25" s="26"/>
      <c r="R25" s="26"/>
      <c r="S25" s="27"/>
      <c r="T25" s="27"/>
      <c r="U25" s="27"/>
      <c r="V25" s="27"/>
      <c r="W25" s="26"/>
      <c r="X25" s="26"/>
      <c r="Y25" s="26"/>
      <c r="Z25" s="26"/>
      <c r="AA25" s="26"/>
      <c r="AB25" s="26"/>
      <c r="AC25" s="26"/>
      <c r="AD25" s="26"/>
    </row>
    <row r="26" spans="1:30" x14ac:dyDescent="0.2">
      <c r="A26" s="23">
        <v>13</v>
      </c>
      <c r="B26" s="24" t="s">
        <v>12</v>
      </c>
      <c r="C26" s="25">
        <f>Abril!C26+'FEIEF 2016 3-6'!C26</f>
        <v>4941754.03</v>
      </c>
      <c r="D26" s="25">
        <f>Abril!D26+'FEIEF 2016 3-6'!D26</f>
        <v>1834939.8399999999</v>
      </c>
      <c r="E26" s="25">
        <f>Abril!E26</f>
        <v>54451.43</v>
      </c>
      <c r="F26" s="25">
        <f>Abril!F26</f>
        <v>3.83</v>
      </c>
      <c r="G26" s="25">
        <f>Abril!G26</f>
        <v>32581.5</v>
      </c>
      <c r="H26" s="25">
        <f>Abril!H26+'FEIEF 2016 3-6'!E26</f>
        <v>160925.42000000001</v>
      </c>
      <c r="I26" s="25">
        <f>Abril!I26</f>
        <v>219410.27</v>
      </c>
      <c r="J26" s="25">
        <f>Abril!J26</f>
        <v>149013.21</v>
      </c>
      <c r="K26" s="25">
        <f>Abril!K26</f>
        <v>0</v>
      </c>
      <c r="L26" s="25">
        <f t="shared" si="0"/>
        <v>7393079.5299999993</v>
      </c>
      <c r="N26" s="26"/>
      <c r="O26" s="26"/>
      <c r="P26" s="26"/>
      <c r="Q26" s="26"/>
      <c r="R26" s="26"/>
      <c r="S26" s="27"/>
      <c r="T26" s="27"/>
      <c r="U26" s="27"/>
      <c r="V26" s="27"/>
      <c r="W26" s="26"/>
      <c r="X26" s="26"/>
      <c r="Y26" s="26"/>
      <c r="Z26" s="26"/>
      <c r="AA26" s="26"/>
      <c r="AB26" s="26"/>
      <c r="AC26" s="26"/>
      <c r="AD26" s="26"/>
    </row>
    <row r="27" spans="1:30" ht="12.75" customHeight="1" x14ac:dyDescent="0.2">
      <c r="A27" s="23">
        <v>14</v>
      </c>
      <c r="B27" s="24" t="s">
        <v>37</v>
      </c>
      <c r="C27" s="25">
        <f>Abril!C27+'FEIEF 2016 3-6'!C27</f>
        <v>2377825.4099999997</v>
      </c>
      <c r="D27" s="25">
        <f>Abril!D27+'FEIEF 2016 3-6'!D27</f>
        <v>982536.61</v>
      </c>
      <c r="E27" s="25">
        <f>Abril!E27</f>
        <v>117496.31</v>
      </c>
      <c r="F27" s="25">
        <f>Abril!F27</f>
        <v>0</v>
      </c>
      <c r="G27" s="25">
        <f>Abril!G27</f>
        <v>19964.47</v>
      </c>
      <c r="H27" s="25">
        <f>Abril!H27+'FEIEF 2016 3-6'!E27</f>
        <v>29065.040000000001</v>
      </c>
      <c r="I27" s="25">
        <f>Abril!I27</f>
        <v>57345.599999999999</v>
      </c>
      <c r="J27" s="25">
        <f>Abril!J27</f>
        <v>27976.31</v>
      </c>
      <c r="K27" s="25">
        <f>Abril!K27</f>
        <v>31642</v>
      </c>
      <c r="L27" s="25">
        <f t="shared" si="0"/>
        <v>3643851.75</v>
      </c>
      <c r="N27" s="26"/>
      <c r="O27" s="26"/>
      <c r="P27" s="26"/>
      <c r="Q27" s="26"/>
      <c r="R27" s="26"/>
      <c r="S27" s="27"/>
      <c r="T27" s="27"/>
      <c r="U27" s="27"/>
      <c r="V27" s="27"/>
      <c r="W27" s="26"/>
      <c r="X27" s="26"/>
      <c r="Y27" s="26"/>
      <c r="Z27" s="26"/>
      <c r="AA27" s="26"/>
      <c r="AB27" s="26"/>
      <c r="AC27" s="26"/>
      <c r="AD27" s="26"/>
    </row>
    <row r="28" spans="1:30" x14ac:dyDescent="0.2">
      <c r="A28" s="23">
        <v>15</v>
      </c>
      <c r="B28" s="24" t="s">
        <v>28</v>
      </c>
      <c r="C28" s="25">
        <f>Abril!C28+'FEIEF 2016 3-6'!C28</f>
        <v>3076505.35</v>
      </c>
      <c r="D28" s="25">
        <f>Abril!D28+'FEIEF 2016 3-6'!D28</f>
        <v>1096151.1000000001</v>
      </c>
      <c r="E28" s="25">
        <f>Abril!E28</f>
        <v>89591.2</v>
      </c>
      <c r="F28" s="25">
        <f>Abril!F28</f>
        <v>0</v>
      </c>
      <c r="G28" s="25">
        <f>Abril!G28</f>
        <v>24416.25</v>
      </c>
      <c r="H28" s="25">
        <f>Abril!H28+'FEIEF 2016 3-6'!E28</f>
        <v>89941.05</v>
      </c>
      <c r="I28" s="25">
        <f>Abril!I28</f>
        <v>147523.45000000001</v>
      </c>
      <c r="J28" s="25">
        <f>Abril!J28</f>
        <v>84851.95</v>
      </c>
      <c r="K28" s="25">
        <f>Abril!K28</f>
        <v>268278</v>
      </c>
      <c r="L28" s="25">
        <f t="shared" si="0"/>
        <v>4877258.3500000006</v>
      </c>
      <c r="N28" s="26"/>
      <c r="O28" s="26"/>
      <c r="P28" s="26"/>
      <c r="Q28" s="26"/>
      <c r="R28" s="26"/>
      <c r="S28" s="27"/>
      <c r="T28" s="27"/>
      <c r="U28" s="27"/>
      <c r="V28" s="27"/>
      <c r="W28" s="26"/>
      <c r="X28" s="26"/>
      <c r="Y28" s="26"/>
      <c r="Z28" s="26"/>
      <c r="AA28" s="26"/>
      <c r="AB28" s="26"/>
      <c r="AC28" s="26"/>
      <c r="AD28" s="26"/>
    </row>
    <row r="29" spans="1:30" x14ac:dyDescent="0.2">
      <c r="A29" s="23">
        <v>16</v>
      </c>
      <c r="B29" s="24" t="s">
        <v>25</v>
      </c>
      <c r="C29" s="25">
        <f>Abril!C29+'FEIEF 2016 3-6'!C29</f>
        <v>8484157.9500000011</v>
      </c>
      <c r="D29" s="25">
        <f>Abril!D29+'FEIEF 2016 3-6'!D29</f>
        <v>3966102.7600000002</v>
      </c>
      <c r="E29" s="25">
        <f>Abril!E29</f>
        <v>31369.43</v>
      </c>
      <c r="F29" s="25">
        <f>Abril!F29</f>
        <v>10.63</v>
      </c>
      <c r="G29" s="25">
        <f>Abril!G29</f>
        <v>48949.61</v>
      </c>
      <c r="H29" s="25">
        <f>Abril!H29+'FEIEF 2016 3-6'!E29</f>
        <v>403684.14</v>
      </c>
      <c r="I29" s="25">
        <f>Abril!I29</f>
        <v>553250.98</v>
      </c>
      <c r="J29" s="25">
        <f>Abril!J29</f>
        <v>333186.42</v>
      </c>
      <c r="K29" s="25">
        <f>Abril!K29</f>
        <v>1047</v>
      </c>
      <c r="L29" s="25">
        <f t="shared" si="0"/>
        <v>13821758.920000002</v>
      </c>
      <c r="N29" s="26"/>
      <c r="O29" s="26"/>
      <c r="P29" s="26"/>
      <c r="Q29" s="26"/>
      <c r="R29" s="26"/>
      <c r="S29" s="27"/>
      <c r="T29" s="27"/>
      <c r="U29" s="27"/>
      <c r="V29" s="27"/>
      <c r="W29" s="26"/>
      <c r="X29" s="26"/>
      <c r="Y29" s="26"/>
      <c r="Z29" s="26"/>
      <c r="AA29" s="26"/>
      <c r="AB29" s="26"/>
      <c r="AC29" s="26"/>
      <c r="AD29" s="26"/>
    </row>
    <row r="30" spans="1:30" x14ac:dyDescent="0.2">
      <c r="A30" s="23">
        <v>17</v>
      </c>
      <c r="B30" s="24" t="s">
        <v>13</v>
      </c>
      <c r="C30" s="25">
        <f>Abril!C30+'FEIEF 2016 3-6'!C30</f>
        <v>3827066.66</v>
      </c>
      <c r="D30" s="25">
        <f>Abril!D30+'FEIEF 2016 3-6'!D30</f>
        <v>1391521.1900000002</v>
      </c>
      <c r="E30" s="25">
        <f>Abril!E30</f>
        <v>72365.83</v>
      </c>
      <c r="F30" s="25">
        <f>Abril!F30</f>
        <v>0</v>
      </c>
      <c r="G30" s="25">
        <f>Abril!G30</f>
        <v>31868.83</v>
      </c>
      <c r="H30" s="25">
        <f>Abril!H30+'FEIEF 2016 3-6'!E30</f>
        <v>177082.33000000002</v>
      </c>
      <c r="I30" s="25">
        <f>Abril!I30</f>
        <v>293117.43</v>
      </c>
      <c r="J30" s="25">
        <f>Abril!J30</f>
        <v>146458.82999999999</v>
      </c>
      <c r="K30" s="25">
        <f>Abril!K30</f>
        <v>178470</v>
      </c>
      <c r="L30" s="25">
        <f t="shared" si="0"/>
        <v>6117951.1000000006</v>
      </c>
      <c r="N30" s="26"/>
      <c r="O30" s="26"/>
      <c r="P30" s="26"/>
      <c r="Q30" s="26"/>
      <c r="R30" s="26"/>
      <c r="S30" s="27"/>
      <c r="T30" s="27"/>
      <c r="U30" s="27"/>
      <c r="V30" s="27"/>
      <c r="W30" s="26"/>
      <c r="X30" s="26"/>
      <c r="Y30" s="26"/>
      <c r="Z30" s="26"/>
      <c r="AA30" s="26"/>
      <c r="AB30" s="26"/>
      <c r="AC30" s="26"/>
      <c r="AD30" s="26"/>
    </row>
    <row r="31" spans="1:30" x14ac:dyDescent="0.2">
      <c r="A31" s="23">
        <v>18</v>
      </c>
      <c r="B31" s="24" t="s">
        <v>4</v>
      </c>
      <c r="C31" s="25">
        <f>Abril!C31+'FEIEF 2016 3-6'!C31</f>
        <v>38144238.369999997</v>
      </c>
      <c r="D31" s="25">
        <f>Abril!D31+'FEIEF 2016 3-6'!D31</f>
        <v>15620790.810000001</v>
      </c>
      <c r="E31" s="25">
        <f>Abril!E31</f>
        <v>8459.68</v>
      </c>
      <c r="F31" s="25">
        <f>Abril!F31</f>
        <v>1062.04</v>
      </c>
      <c r="G31" s="25">
        <f>Abril!G31</f>
        <v>171787.51999999999</v>
      </c>
      <c r="H31" s="25">
        <f>Abril!H31+'FEIEF 2016 3-6'!E31</f>
        <v>6491958.9800000004</v>
      </c>
      <c r="I31" s="25">
        <f>Abril!I31</f>
        <v>1872118.58</v>
      </c>
      <c r="J31" s="25">
        <f>Abril!J31</f>
        <v>1333210.68</v>
      </c>
      <c r="K31" s="25">
        <f>Abril!K31</f>
        <v>0</v>
      </c>
      <c r="L31" s="25">
        <f t="shared" si="0"/>
        <v>63643626.660000004</v>
      </c>
      <c r="N31" s="26"/>
      <c r="O31" s="26"/>
      <c r="P31" s="26"/>
      <c r="Q31" s="26"/>
      <c r="R31" s="26"/>
      <c r="S31" s="27"/>
      <c r="T31" s="27"/>
      <c r="U31" s="27"/>
      <c r="V31" s="27"/>
      <c r="W31" s="26"/>
      <c r="X31" s="26"/>
      <c r="Y31" s="26"/>
      <c r="Z31" s="26"/>
      <c r="AA31" s="26"/>
      <c r="AB31" s="26"/>
      <c r="AC31" s="26"/>
      <c r="AD31" s="26"/>
    </row>
    <row r="32" spans="1:30" x14ac:dyDescent="0.2">
      <c r="A32" s="23">
        <v>19</v>
      </c>
      <c r="B32" s="24" t="s">
        <v>14</v>
      </c>
      <c r="C32" s="25">
        <f>Abril!C32+'FEIEF 2016 3-6'!C32</f>
        <v>3829488.54</v>
      </c>
      <c r="D32" s="25">
        <f>Abril!D32+'FEIEF 2016 3-6'!D32</f>
        <v>1607634.26</v>
      </c>
      <c r="E32" s="25">
        <f>Abril!E32</f>
        <v>67025.960000000006</v>
      </c>
      <c r="F32" s="25">
        <f>Abril!F32</f>
        <v>0</v>
      </c>
      <c r="G32" s="25">
        <f>Abril!G32</f>
        <v>21920.699999999997</v>
      </c>
      <c r="H32" s="25">
        <f>Abril!H32+'FEIEF 2016 3-6'!E32</f>
        <v>116564.20999999999</v>
      </c>
      <c r="I32" s="25">
        <f>Abril!I32</f>
        <v>176903.43</v>
      </c>
      <c r="J32" s="25">
        <f>Abril!J32</f>
        <v>111900.54</v>
      </c>
      <c r="K32" s="25">
        <f>Abril!K32</f>
        <v>125299</v>
      </c>
      <c r="L32" s="25">
        <f t="shared" si="0"/>
        <v>6056736.6399999997</v>
      </c>
      <c r="N32" s="26"/>
      <c r="O32" s="26"/>
      <c r="P32" s="26"/>
      <c r="Q32" s="26"/>
      <c r="R32" s="26"/>
      <c r="S32" s="27"/>
      <c r="T32" s="27"/>
      <c r="U32" s="27"/>
      <c r="V32" s="27"/>
      <c r="W32" s="26"/>
      <c r="X32" s="26"/>
      <c r="Y32" s="26"/>
      <c r="Z32" s="26"/>
      <c r="AA32" s="26"/>
      <c r="AB32" s="26"/>
      <c r="AC32" s="26"/>
      <c r="AD32" s="26"/>
    </row>
    <row r="33" spans="1:30" x14ac:dyDescent="0.2">
      <c r="A33" s="23">
        <v>20</v>
      </c>
      <c r="B33" s="24" t="s">
        <v>15</v>
      </c>
      <c r="C33" s="25">
        <f>Abril!C33+'FEIEF 2016 3-6'!C33</f>
        <v>3587875.7399999998</v>
      </c>
      <c r="D33" s="25">
        <f>Abril!D33+'FEIEF 2016 3-6'!D33</f>
        <v>1270997.8199999998</v>
      </c>
      <c r="E33" s="25">
        <f>Abril!E33</f>
        <v>81323.070000000007</v>
      </c>
      <c r="F33" s="25">
        <f>Abril!F33</f>
        <v>0</v>
      </c>
      <c r="G33" s="25">
        <f>Abril!G33</f>
        <v>33828.270000000004</v>
      </c>
      <c r="H33" s="25">
        <f>Abril!H33+'FEIEF 2016 3-6'!E33</f>
        <v>249350.63999999998</v>
      </c>
      <c r="I33" s="25">
        <f>Abril!I33</f>
        <v>251529.01</v>
      </c>
      <c r="J33" s="25">
        <f>Abril!J33</f>
        <v>170403.79</v>
      </c>
      <c r="K33" s="25">
        <f>Abril!K33</f>
        <v>314803</v>
      </c>
      <c r="L33" s="25">
        <f t="shared" si="0"/>
        <v>5960111.3399999989</v>
      </c>
      <c r="N33" s="26"/>
      <c r="O33" s="26"/>
      <c r="P33" s="26"/>
      <c r="Q33" s="26"/>
      <c r="R33" s="26"/>
      <c r="S33" s="27"/>
      <c r="T33" s="27"/>
      <c r="U33" s="27"/>
      <c r="V33" s="27"/>
      <c r="W33" s="26"/>
      <c r="X33" s="26"/>
      <c r="Y33" s="26"/>
      <c r="Z33" s="26"/>
      <c r="AA33" s="26"/>
      <c r="AB33" s="26"/>
      <c r="AC33" s="26"/>
      <c r="AD33" s="26"/>
    </row>
    <row r="34" spans="1:30" x14ac:dyDescent="0.2">
      <c r="A34" s="88" t="s">
        <v>0</v>
      </c>
      <c r="B34" s="89"/>
      <c r="C34" s="28">
        <f>SUM(C14:C33)</f>
        <v>106434047.33000001</v>
      </c>
      <c r="D34" s="28">
        <f t="shared" ref="D34:L34" si="1">SUM(D14:D33)</f>
        <v>41284866.210000001</v>
      </c>
      <c r="E34" s="28">
        <f t="shared" si="1"/>
        <v>1764263.4799999995</v>
      </c>
      <c r="F34" s="28">
        <f>SUM(F14:F33)</f>
        <v>2065.94</v>
      </c>
      <c r="G34" s="28">
        <f t="shared" si="1"/>
        <v>754116.07</v>
      </c>
      <c r="H34" s="28">
        <f t="shared" si="1"/>
        <v>10768006.620000001</v>
      </c>
      <c r="I34" s="28">
        <f t="shared" si="1"/>
        <v>6466191.2999999998</v>
      </c>
      <c r="J34" s="28">
        <f t="shared" si="1"/>
        <v>3769363.13</v>
      </c>
      <c r="K34" s="28">
        <f t="shared" si="1"/>
        <v>5169486</v>
      </c>
      <c r="L34" s="28">
        <f t="shared" si="1"/>
        <v>176412406.07999998</v>
      </c>
      <c r="N34" s="29"/>
      <c r="O34" s="29"/>
      <c r="P34" s="29"/>
      <c r="Q34" s="29"/>
      <c r="R34" s="26"/>
      <c r="S34" s="27"/>
      <c r="T34" s="27"/>
      <c r="U34" s="27"/>
      <c r="V34" s="27"/>
      <c r="W34" s="26"/>
      <c r="X34" s="26"/>
      <c r="Y34" s="26"/>
      <c r="Z34" s="26"/>
      <c r="AA34" s="26"/>
      <c r="AB34" s="26"/>
      <c r="AC34" s="26"/>
      <c r="AD34" s="26"/>
    </row>
    <row r="35" spans="1:30" x14ac:dyDescent="0.2"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ht="12.75" customHeight="1" x14ac:dyDescent="0.2"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</row>
    <row r="37" spans="1:30" x14ac:dyDescent="0.2">
      <c r="B37" s="33" t="s">
        <v>19</v>
      </c>
      <c r="F37" s="34"/>
      <c r="G37" s="33"/>
      <c r="H37" s="33"/>
      <c r="I37" s="33"/>
      <c r="J37" s="33"/>
      <c r="K37" s="33"/>
      <c r="L37" s="32"/>
    </row>
    <row r="38" spans="1:30" x14ac:dyDescent="0.2">
      <c r="B38" s="33" t="s">
        <v>19</v>
      </c>
      <c r="C38" s="37"/>
      <c r="F38" s="34"/>
      <c r="G38" s="33"/>
      <c r="H38" s="33"/>
      <c r="I38" s="33"/>
      <c r="J38" s="33"/>
      <c r="K38" s="33"/>
    </row>
    <row r="39" spans="1:30" x14ac:dyDescent="0.2">
      <c r="B39" s="33"/>
      <c r="C39" s="38"/>
      <c r="F39" s="34"/>
      <c r="G39" s="33"/>
      <c r="H39" s="33"/>
      <c r="I39" s="39"/>
      <c r="J39" s="39"/>
      <c r="K39" s="39"/>
      <c r="L39" s="39"/>
    </row>
    <row r="40" spans="1:30" x14ac:dyDescent="0.2">
      <c r="B40" s="33" t="s">
        <v>19</v>
      </c>
      <c r="C40" s="38"/>
      <c r="F40" s="34"/>
      <c r="G40" s="33"/>
      <c r="H40" s="33"/>
      <c r="I40" s="33"/>
      <c r="J40" s="33"/>
      <c r="K40" s="33"/>
    </row>
    <row r="41" spans="1:30" x14ac:dyDescent="0.2">
      <c r="B41" s="33"/>
      <c r="C41" s="37"/>
      <c r="G41" s="33"/>
      <c r="H41" s="33"/>
      <c r="I41" s="33"/>
      <c r="J41" s="33"/>
      <c r="K41" s="33"/>
    </row>
    <row r="42" spans="1:30" x14ac:dyDescent="0.2">
      <c r="B42" s="33"/>
      <c r="C42" s="38"/>
      <c r="G42" s="33"/>
      <c r="H42" s="33"/>
      <c r="I42" s="33"/>
      <c r="J42" s="33"/>
      <c r="K42" s="33"/>
    </row>
    <row r="43" spans="1:30" x14ac:dyDescent="0.2">
      <c r="B43" s="33"/>
      <c r="C43" s="38"/>
      <c r="G43" s="33"/>
      <c r="H43" s="33"/>
      <c r="I43" s="33"/>
      <c r="J43" s="33"/>
      <c r="K43" s="33"/>
    </row>
    <row r="44" spans="1:30" x14ac:dyDescent="0.2">
      <c r="C44" s="38"/>
      <c r="F44" s="34"/>
      <c r="G44" s="33"/>
      <c r="H44" s="33"/>
      <c r="I44" s="33"/>
      <c r="J44" s="33"/>
      <c r="K44" s="33"/>
    </row>
    <row r="45" spans="1:30" x14ac:dyDescent="0.2">
      <c r="C45" s="38"/>
      <c r="G45" s="33"/>
      <c r="H45" s="33"/>
      <c r="I45" s="33"/>
      <c r="J45" s="33"/>
      <c r="K45" s="33"/>
    </row>
    <row r="46" spans="1:30" x14ac:dyDescent="0.2">
      <c r="C46" s="34"/>
    </row>
    <row r="47" spans="1:30" x14ac:dyDescent="0.2">
      <c r="C47" s="33"/>
    </row>
  </sheetData>
  <mergeCells count="17">
    <mergeCell ref="A34:B34"/>
    <mergeCell ref="G11:G13"/>
    <mergeCell ref="H11:H13"/>
    <mergeCell ref="I11:I13"/>
    <mergeCell ref="J11:J13"/>
    <mergeCell ref="K11:K13"/>
    <mergeCell ref="L11:L13"/>
    <mergeCell ref="A3:L3"/>
    <mergeCell ref="A4:L4"/>
    <mergeCell ref="A5:L5"/>
    <mergeCell ref="A8:L8"/>
    <mergeCell ref="A9:L9"/>
    <mergeCell ref="B11:B13"/>
    <mergeCell ref="C11:C13"/>
    <mergeCell ref="D11:D13"/>
    <mergeCell ref="E11:E13"/>
    <mergeCell ref="F11:F13"/>
  </mergeCells>
  <printOptions horizontalCentered="1"/>
  <pageMargins left="0.70866141732283472" right="0.19685039370078741" top="0.98425196850393704" bottom="0.98425196850393704" header="0" footer="0"/>
  <pageSetup scale="91" orientation="landscape" horizontalDpi="4294967294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AD47"/>
  <sheetViews>
    <sheetView workbookViewId="0">
      <selection activeCell="A7" sqref="A7:L9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76" t="s">
        <v>20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30" ht="13.5" customHeight="1" x14ac:dyDescent="0.2">
      <c r="A4" s="77" t="s">
        <v>24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30" ht="13.5" customHeight="1" x14ac:dyDescent="0.2">
      <c r="A5" s="84" t="s">
        <v>23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30" ht="13.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30" ht="13.5" customHeight="1" x14ac:dyDescent="0.2"/>
    <row r="8" spans="1:30" ht="13.5" customHeight="1" x14ac:dyDescent="0.2">
      <c r="A8" s="83" t="s">
        <v>52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30" ht="13.5" customHeight="1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</row>
    <row r="10" spans="1:30" ht="13.5" customHeight="1" x14ac:dyDescent="0.2">
      <c r="L10" s="47" t="s">
        <v>26</v>
      </c>
    </row>
    <row r="11" spans="1:30" ht="13.5" customHeight="1" x14ac:dyDescent="0.2">
      <c r="A11" s="9" t="s">
        <v>1</v>
      </c>
      <c r="B11" s="80" t="s">
        <v>39</v>
      </c>
      <c r="C11" s="85" t="s">
        <v>30</v>
      </c>
      <c r="D11" s="85" t="s">
        <v>31</v>
      </c>
      <c r="E11" s="85" t="s">
        <v>32</v>
      </c>
      <c r="F11" s="85" t="s">
        <v>36</v>
      </c>
      <c r="G11" s="85" t="s">
        <v>33</v>
      </c>
      <c r="H11" s="85" t="s">
        <v>29</v>
      </c>
      <c r="I11" s="85" t="s">
        <v>34</v>
      </c>
      <c r="J11" s="85" t="s">
        <v>35</v>
      </c>
      <c r="K11" s="85" t="s">
        <v>38</v>
      </c>
      <c r="L11" s="85" t="s">
        <v>0</v>
      </c>
    </row>
    <row r="12" spans="1:30" ht="13.5" customHeight="1" x14ac:dyDescent="0.2">
      <c r="A12" s="10" t="s">
        <v>2</v>
      </c>
      <c r="B12" s="81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30" ht="13.5" customHeight="1" x14ac:dyDescent="0.2">
      <c r="A13" s="11" t="s">
        <v>3</v>
      </c>
      <c r="B13" s="82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30" ht="13.5" customHeight="1" x14ac:dyDescent="0.2">
      <c r="A14" s="48">
        <v>1</v>
      </c>
      <c r="B14" s="14" t="s">
        <v>5</v>
      </c>
      <c r="C14" s="12">
        <v>4481751.95</v>
      </c>
      <c r="D14" s="12">
        <v>1447944.05</v>
      </c>
      <c r="E14" s="12">
        <v>87205.94</v>
      </c>
      <c r="F14" s="12">
        <v>0</v>
      </c>
      <c r="G14" s="12">
        <v>22534.47</v>
      </c>
      <c r="H14" s="12">
        <v>121671.64</v>
      </c>
      <c r="I14" s="12">
        <v>284633.84999999998</v>
      </c>
      <c r="J14" s="12">
        <v>157408.17000000001</v>
      </c>
      <c r="K14" s="12">
        <v>0</v>
      </c>
      <c r="L14" s="12">
        <f>SUM(C14:K14)</f>
        <v>6603150.0699999994</v>
      </c>
      <c r="N14" s="49"/>
      <c r="O14" s="49"/>
      <c r="P14" s="49"/>
      <c r="Q14" s="49"/>
      <c r="R14" s="49"/>
      <c r="S14" s="50"/>
      <c r="T14" s="50"/>
      <c r="U14" s="50"/>
      <c r="V14" s="50"/>
      <c r="W14" s="49"/>
      <c r="X14" s="49"/>
      <c r="Y14" s="49"/>
      <c r="Z14" s="49"/>
      <c r="AA14" s="49"/>
      <c r="AB14" s="49"/>
      <c r="AC14" s="49"/>
      <c r="AD14" s="49"/>
    </row>
    <row r="15" spans="1:30" ht="13.5" customHeight="1" x14ac:dyDescent="0.2">
      <c r="A15" s="48">
        <v>2</v>
      </c>
      <c r="B15" s="14" t="s">
        <v>6</v>
      </c>
      <c r="C15" s="12">
        <v>3249218.04</v>
      </c>
      <c r="D15" s="12">
        <v>910653.26</v>
      </c>
      <c r="E15" s="12">
        <v>117402.85</v>
      </c>
      <c r="F15" s="12">
        <v>0</v>
      </c>
      <c r="G15" s="12">
        <v>17695.07</v>
      </c>
      <c r="H15" s="12">
        <v>49294.79</v>
      </c>
      <c r="I15" s="12">
        <v>136270.1</v>
      </c>
      <c r="J15" s="12">
        <v>64505.84</v>
      </c>
      <c r="K15" s="12">
        <v>0</v>
      </c>
      <c r="L15" s="12">
        <f t="shared" ref="L15:L33" si="0">SUM(C15:K15)</f>
        <v>4545039.9499999993</v>
      </c>
      <c r="N15" s="49"/>
      <c r="O15" s="49"/>
      <c r="P15" s="49"/>
      <c r="Q15" s="49"/>
      <c r="R15" s="49"/>
      <c r="S15" s="50"/>
      <c r="T15" s="50"/>
      <c r="U15" s="50"/>
      <c r="V15" s="50"/>
      <c r="W15" s="49"/>
      <c r="X15" s="49"/>
      <c r="Y15" s="49"/>
      <c r="Z15" s="49"/>
      <c r="AA15" s="49"/>
      <c r="AB15" s="49"/>
      <c r="AC15" s="49"/>
      <c r="AD15" s="49"/>
    </row>
    <row r="16" spans="1:30" ht="13.5" customHeight="1" x14ac:dyDescent="0.2">
      <c r="A16" s="48">
        <v>3</v>
      </c>
      <c r="B16" s="14" t="s">
        <v>21</v>
      </c>
      <c r="C16" s="12">
        <v>3104212.51</v>
      </c>
      <c r="D16" s="12">
        <v>843995.99</v>
      </c>
      <c r="E16" s="12">
        <v>122982.71</v>
      </c>
      <c r="F16" s="12">
        <v>0</v>
      </c>
      <c r="G16" s="12">
        <v>17167.07</v>
      </c>
      <c r="H16" s="12">
        <v>36057.300000000003</v>
      </c>
      <c r="I16" s="12">
        <v>119647.74</v>
      </c>
      <c r="J16" s="12">
        <v>47228.13</v>
      </c>
      <c r="K16" s="12">
        <v>18733</v>
      </c>
      <c r="L16" s="12">
        <f t="shared" si="0"/>
        <v>4310024.4499999993</v>
      </c>
      <c r="N16" s="49"/>
      <c r="O16" s="49"/>
      <c r="P16" s="49"/>
      <c r="Q16" s="49"/>
      <c r="R16" s="49"/>
      <c r="S16" s="50"/>
      <c r="T16" s="50"/>
      <c r="U16" s="50"/>
      <c r="V16" s="50"/>
      <c r="W16" s="49"/>
      <c r="X16" s="49"/>
      <c r="Y16" s="49"/>
      <c r="Z16" s="49"/>
      <c r="AA16" s="49"/>
      <c r="AB16" s="49"/>
      <c r="AC16" s="49"/>
      <c r="AD16" s="49"/>
    </row>
    <row r="17" spans="1:30" ht="13.5" customHeight="1" x14ac:dyDescent="0.2">
      <c r="A17" s="48">
        <v>4</v>
      </c>
      <c r="B17" s="14" t="s">
        <v>22</v>
      </c>
      <c r="C17" s="12">
        <v>6420398.9800000004</v>
      </c>
      <c r="D17" s="12">
        <v>3449961.98</v>
      </c>
      <c r="E17" s="12">
        <v>105914.89</v>
      </c>
      <c r="F17" s="12">
        <v>64.08</v>
      </c>
      <c r="G17" s="12">
        <v>53168.42</v>
      </c>
      <c r="H17" s="12">
        <v>394550.72</v>
      </c>
      <c r="I17" s="12">
        <v>583445.52</v>
      </c>
      <c r="J17" s="12">
        <v>410121.36</v>
      </c>
      <c r="K17" s="12">
        <v>276831</v>
      </c>
      <c r="L17" s="12">
        <f t="shared" si="0"/>
        <v>11694456.950000001</v>
      </c>
      <c r="N17" s="49"/>
      <c r="O17" s="49"/>
      <c r="P17" s="49"/>
      <c r="Q17" s="49"/>
      <c r="R17" s="49"/>
      <c r="S17" s="50"/>
      <c r="T17" s="50"/>
      <c r="U17" s="50"/>
      <c r="V17" s="50"/>
      <c r="W17" s="49"/>
      <c r="X17" s="49"/>
      <c r="Y17" s="49"/>
      <c r="Z17" s="49"/>
      <c r="AA17" s="49"/>
      <c r="AB17" s="49"/>
      <c r="AC17" s="49"/>
      <c r="AD17" s="49"/>
    </row>
    <row r="18" spans="1:30" ht="13.5" customHeight="1" x14ac:dyDescent="0.2">
      <c r="A18" s="48">
        <v>5</v>
      </c>
      <c r="B18" s="14" t="s">
        <v>7</v>
      </c>
      <c r="C18" s="12">
        <v>6189863.6200000001</v>
      </c>
      <c r="D18" s="12">
        <v>2223789.29</v>
      </c>
      <c r="E18" s="12">
        <v>72928.06</v>
      </c>
      <c r="F18" s="12">
        <v>0</v>
      </c>
      <c r="G18" s="12">
        <v>34284.839999999997</v>
      </c>
      <c r="H18" s="12">
        <v>229662.28</v>
      </c>
      <c r="I18" s="12">
        <v>460371.23</v>
      </c>
      <c r="J18" s="12">
        <v>289217.46000000002</v>
      </c>
      <c r="K18" s="12">
        <v>0</v>
      </c>
      <c r="L18" s="12">
        <f t="shared" si="0"/>
        <v>9500116.7800000012</v>
      </c>
      <c r="N18" s="49"/>
      <c r="O18" s="49"/>
      <c r="P18" s="49"/>
      <c r="Q18" s="49"/>
      <c r="R18" s="49"/>
      <c r="S18" s="50"/>
      <c r="T18" s="50"/>
      <c r="U18" s="50"/>
      <c r="V18" s="50"/>
      <c r="W18" s="49"/>
      <c r="X18" s="49"/>
      <c r="Y18" s="49"/>
      <c r="Z18" s="49"/>
      <c r="AA18" s="49"/>
      <c r="AB18" s="49"/>
      <c r="AC18" s="49"/>
      <c r="AD18" s="49"/>
    </row>
    <row r="19" spans="1:30" ht="13.5" customHeight="1" x14ac:dyDescent="0.2">
      <c r="A19" s="48">
        <v>6</v>
      </c>
      <c r="B19" s="14" t="s">
        <v>17</v>
      </c>
      <c r="C19" s="12">
        <v>2848633.46</v>
      </c>
      <c r="D19" s="12">
        <v>662124.36</v>
      </c>
      <c r="E19" s="12">
        <v>178617.22</v>
      </c>
      <c r="F19" s="12">
        <v>0</v>
      </c>
      <c r="G19" s="12">
        <v>21363.75</v>
      </c>
      <c r="H19" s="12">
        <v>106014.9</v>
      </c>
      <c r="I19" s="12">
        <v>516388.94</v>
      </c>
      <c r="J19" s="12">
        <v>140555.29999999999</v>
      </c>
      <c r="K19" s="12">
        <v>0</v>
      </c>
      <c r="L19" s="12">
        <f t="shared" si="0"/>
        <v>4473697.93</v>
      </c>
      <c r="N19" s="49"/>
      <c r="O19" s="49"/>
      <c r="P19" s="49"/>
      <c r="Q19" s="49"/>
      <c r="R19" s="49"/>
      <c r="S19" s="50"/>
      <c r="T19" s="50"/>
      <c r="U19" s="50"/>
      <c r="V19" s="50"/>
      <c r="W19" s="49"/>
      <c r="X19" s="49"/>
      <c r="Y19" s="49"/>
      <c r="Z19" s="49"/>
      <c r="AA19" s="49"/>
      <c r="AB19" s="49"/>
      <c r="AC19" s="49"/>
      <c r="AD19" s="49"/>
    </row>
    <row r="20" spans="1:30" x14ac:dyDescent="0.2">
      <c r="A20" s="48">
        <v>7</v>
      </c>
      <c r="B20" s="14" t="s">
        <v>18</v>
      </c>
      <c r="C20" s="12">
        <v>2346176.27</v>
      </c>
      <c r="D20" s="12">
        <v>556254.69999999995</v>
      </c>
      <c r="E20" s="12">
        <v>175663.18</v>
      </c>
      <c r="F20" s="12">
        <v>0</v>
      </c>
      <c r="G20" s="12">
        <v>15005.86</v>
      </c>
      <c r="H20" s="12">
        <v>36546.620000000003</v>
      </c>
      <c r="I20" s="12">
        <v>165508.43</v>
      </c>
      <c r="J20" s="12">
        <v>48100.28</v>
      </c>
      <c r="K20" s="12">
        <v>0</v>
      </c>
      <c r="L20" s="12">
        <f t="shared" si="0"/>
        <v>3343255.34</v>
      </c>
      <c r="N20" s="49"/>
      <c r="O20" s="49"/>
      <c r="P20" s="49"/>
      <c r="Q20" s="49"/>
      <c r="R20" s="49"/>
      <c r="S20" s="50"/>
      <c r="T20" s="50"/>
      <c r="U20" s="50"/>
      <c r="V20" s="50"/>
      <c r="W20" s="49"/>
      <c r="X20" s="49"/>
      <c r="Y20" s="49"/>
      <c r="Z20" s="49"/>
      <c r="AA20" s="49"/>
      <c r="AB20" s="49"/>
      <c r="AC20" s="49"/>
      <c r="AD20" s="49"/>
    </row>
    <row r="21" spans="1:30" x14ac:dyDescent="0.2">
      <c r="A21" s="48">
        <v>8</v>
      </c>
      <c r="B21" s="14" t="s">
        <v>8</v>
      </c>
      <c r="C21" s="12">
        <v>3883310.28</v>
      </c>
      <c r="D21" s="12">
        <v>1247230.75</v>
      </c>
      <c r="E21" s="12">
        <v>96724.53</v>
      </c>
      <c r="F21" s="12">
        <v>0</v>
      </c>
      <c r="G21" s="12">
        <v>19320</v>
      </c>
      <c r="H21" s="12">
        <v>90281.37</v>
      </c>
      <c r="I21" s="12">
        <v>205059.73</v>
      </c>
      <c r="J21" s="12">
        <v>116969.45</v>
      </c>
      <c r="K21" s="12">
        <v>15044</v>
      </c>
      <c r="L21" s="12">
        <f t="shared" si="0"/>
        <v>5673940.1100000003</v>
      </c>
      <c r="N21" s="49"/>
      <c r="O21" s="49"/>
      <c r="P21" s="49"/>
      <c r="Q21" s="49"/>
      <c r="R21" s="49"/>
      <c r="S21" s="50"/>
      <c r="T21" s="50"/>
      <c r="U21" s="50"/>
      <c r="V21" s="50"/>
      <c r="W21" s="49"/>
      <c r="X21" s="49"/>
      <c r="Y21" s="49"/>
      <c r="Z21" s="49"/>
      <c r="AA21" s="49"/>
      <c r="AB21" s="49"/>
      <c r="AC21" s="49"/>
      <c r="AD21" s="49"/>
    </row>
    <row r="22" spans="1:30" x14ac:dyDescent="0.2">
      <c r="A22" s="48">
        <v>9</v>
      </c>
      <c r="B22" s="14" t="s">
        <v>9</v>
      </c>
      <c r="C22" s="12">
        <v>3604830.73</v>
      </c>
      <c r="D22" s="12">
        <v>1027099.34</v>
      </c>
      <c r="E22" s="12">
        <v>105914.89</v>
      </c>
      <c r="F22" s="12">
        <v>85.95</v>
      </c>
      <c r="G22" s="12">
        <v>19019.25</v>
      </c>
      <c r="H22" s="12">
        <v>55873.2</v>
      </c>
      <c r="I22" s="12">
        <v>180536.23</v>
      </c>
      <c r="J22" s="12">
        <v>73517.119999999995</v>
      </c>
      <c r="K22" s="12">
        <v>0</v>
      </c>
      <c r="L22" s="12">
        <f t="shared" si="0"/>
        <v>5066876.7100000009</v>
      </c>
      <c r="N22" s="49"/>
      <c r="O22" s="49"/>
      <c r="P22" s="49"/>
      <c r="Q22" s="49"/>
      <c r="R22" s="49"/>
      <c r="S22" s="50"/>
      <c r="T22" s="50"/>
      <c r="U22" s="50"/>
      <c r="V22" s="50"/>
      <c r="W22" s="49"/>
      <c r="X22" s="49"/>
      <c r="Y22" s="49"/>
      <c r="Z22" s="49"/>
      <c r="AA22" s="49"/>
      <c r="AB22" s="49"/>
      <c r="AC22" s="49"/>
      <c r="AD22" s="49"/>
    </row>
    <row r="23" spans="1:30" x14ac:dyDescent="0.2">
      <c r="A23" s="48">
        <v>10</v>
      </c>
      <c r="B23" s="14" t="s">
        <v>16</v>
      </c>
      <c r="C23" s="12">
        <v>2589812.1800000002</v>
      </c>
      <c r="D23" s="12">
        <v>590946.16</v>
      </c>
      <c r="E23" s="12">
        <v>168934.52</v>
      </c>
      <c r="F23" s="12">
        <v>0</v>
      </c>
      <c r="G23" s="12">
        <v>17345.48</v>
      </c>
      <c r="H23" s="12">
        <v>41843.300000000003</v>
      </c>
      <c r="I23" s="12">
        <v>183806.69</v>
      </c>
      <c r="J23" s="12">
        <v>55495.97</v>
      </c>
      <c r="K23" s="12">
        <v>0</v>
      </c>
      <c r="L23" s="12">
        <f t="shared" si="0"/>
        <v>3648184.3000000003</v>
      </c>
      <c r="N23" s="49"/>
      <c r="O23" s="49"/>
      <c r="P23" s="49"/>
      <c r="Q23" s="49"/>
      <c r="R23" s="49"/>
      <c r="S23" s="50"/>
      <c r="T23" s="50"/>
      <c r="U23" s="50"/>
      <c r="V23" s="50"/>
      <c r="W23" s="49"/>
      <c r="X23" s="49"/>
      <c r="Y23" s="49"/>
      <c r="Z23" s="49"/>
      <c r="AA23" s="49"/>
      <c r="AB23" s="49"/>
      <c r="AC23" s="49"/>
      <c r="AD23" s="49"/>
    </row>
    <row r="24" spans="1:30" x14ac:dyDescent="0.2">
      <c r="A24" s="48">
        <v>11</v>
      </c>
      <c r="B24" s="14" t="s">
        <v>10</v>
      </c>
      <c r="C24" s="12">
        <v>4049005.55</v>
      </c>
      <c r="D24" s="12">
        <v>1433551.31</v>
      </c>
      <c r="E24" s="12">
        <v>104930.21</v>
      </c>
      <c r="F24" s="12">
        <v>0</v>
      </c>
      <c r="G24" s="12">
        <v>24142.780000000002</v>
      </c>
      <c r="H24" s="12">
        <v>111909.06</v>
      </c>
      <c r="I24" s="12">
        <v>368277.61</v>
      </c>
      <c r="J24" s="12">
        <v>146549.39000000001</v>
      </c>
      <c r="K24" s="12">
        <v>0</v>
      </c>
      <c r="L24" s="12">
        <f t="shared" si="0"/>
        <v>6238365.9099999992</v>
      </c>
      <c r="N24" s="49"/>
      <c r="O24" s="49"/>
      <c r="P24" s="49"/>
      <c r="Q24" s="49"/>
      <c r="R24" s="49"/>
      <c r="S24" s="50"/>
      <c r="T24" s="50"/>
      <c r="U24" s="50"/>
      <c r="V24" s="50"/>
      <c r="W24" s="49"/>
      <c r="X24" s="49"/>
      <c r="Y24" s="49"/>
      <c r="Z24" s="49"/>
      <c r="AA24" s="49"/>
      <c r="AB24" s="49"/>
      <c r="AC24" s="49"/>
      <c r="AD24" s="49"/>
    </row>
    <row r="25" spans="1:30" x14ac:dyDescent="0.2">
      <c r="A25" s="48">
        <v>12</v>
      </c>
      <c r="B25" s="14" t="s">
        <v>11</v>
      </c>
      <c r="C25" s="12">
        <v>5788394.5899999999</v>
      </c>
      <c r="D25" s="12">
        <v>1252468.03</v>
      </c>
      <c r="E25" s="12">
        <v>92949.92</v>
      </c>
      <c r="F25" s="12">
        <v>0</v>
      </c>
      <c r="G25" s="12">
        <v>40931.72</v>
      </c>
      <c r="H25" s="12">
        <v>73360.160000000003</v>
      </c>
      <c r="I25" s="12">
        <v>198661.79</v>
      </c>
      <c r="J25" s="12">
        <v>96408.03</v>
      </c>
      <c r="K25" s="12">
        <v>133952</v>
      </c>
      <c r="L25" s="12">
        <f t="shared" si="0"/>
        <v>7677126.2400000002</v>
      </c>
      <c r="N25" s="49"/>
      <c r="O25" s="49"/>
      <c r="P25" s="49"/>
      <c r="Q25" s="49"/>
      <c r="R25" s="49"/>
      <c r="S25" s="50"/>
      <c r="T25" s="50"/>
      <c r="U25" s="50"/>
      <c r="V25" s="50"/>
      <c r="W25" s="49"/>
      <c r="X25" s="49"/>
      <c r="Y25" s="49"/>
      <c r="Z25" s="49"/>
      <c r="AA25" s="49"/>
      <c r="AB25" s="49"/>
      <c r="AC25" s="49"/>
      <c r="AD25" s="49"/>
    </row>
    <row r="26" spans="1:30" x14ac:dyDescent="0.2">
      <c r="A26" s="48">
        <v>13</v>
      </c>
      <c r="B26" s="14" t="s">
        <v>12</v>
      </c>
      <c r="C26" s="12">
        <v>5598950.0800000001</v>
      </c>
      <c r="D26" s="12">
        <v>1774038.62</v>
      </c>
      <c r="E26" s="12">
        <v>72435.72</v>
      </c>
      <c r="F26" s="12">
        <v>0</v>
      </c>
      <c r="G26" s="12">
        <v>26678.27</v>
      </c>
      <c r="H26" s="12">
        <v>130826.26</v>
      </c>
      <c r="I26" s="12">
        <v>258235.89</v>
      </c>
      <c r="J26" s="12">
        <v>173287.19</v>
      </c>
      <c r="K26" s="12">
        <v>0</v>
      </c>
      <c r="L26" s="12">
        <f t="shared" si="0"/>
        <v>8034452.0299999993</v>
      </c>
      <c r="N26" s="49"/>
      <c r="O26" s="49"/>
      <c r="P26" s="49"/>
      <c r="Q26" s="49"/>
      <c r="R26" s="49"/>
      <c r="S26" s="50"/>
      <c r="T26" s="50"/>
      <c r="U26" s="50"/>
      <c r="V26" s="50"/>
      <c r="W26" s="49"/>
      <c r="X26" s="49"/>
      <c r="Y26" s="49"/>
      <c r="Z26" s="49"/>
      <c r="AA26" s="49"/>
      <c r="AB26" s="49"/>
      <c r="AC26" s="49"/>
      <c r="AD26" s="49"/>
    </row>
    <row r="27" spans="1:30" x14ac:dyDescent="0.2">
      <c r="A27" s="48">
        <v>14</v>
      </c>
      <c r="B27" s="14" t="s">
        <v>37</v>
      </c>
      <c r="C27" s="12">
        <v>2891656.47</v>
      </c>
      <c r="D27" s="12">
        <v>968110.1</v>
      </c>
      <c r="E27" s="12">
        <v>132501.29999999999</v>
      </c>
      <c r="F27" s="12">
        <v>0</v>
      </c>
      <c r="G27" s="12">
        <v>16347.24</v>
      </c>
      <c r="H27" s="12">
        <v>24731.19</v>
      </c>
      <c r="I27" s="12">
        <v>95761.61</v>
      </c>
      <c r="J27" s="12">
        <v>32340.16</v>
      </c>
      <c r="K27" s="12">
        <v>0</v>
      </c>
      <c r="L27" s="12">
        <f t="shared" si="0"/>
        <v>4161448.0700000003</v>
      </c>
      <c r="N27" s="49"/>
      <c r="O27" s="49"/>
      <c r="P27" s="49"/>
      <c r="Q27" s="49"/>
      <c r="R27" s="49"/>
      <c r="S27" s="50"/>
      <c r="T27" s="50"/>
      <c r="U27" s="50"/>
      <c r="V27" s="50"/>
      <c r="W27" s="49"/>
      <c r="X27" s="49"/>
      <c r="Y27" s="49"/>
      <c r="Z27" s="49"/>
      <c r="AA27" s="49"/>
      <c r="AB27" s="49"/>
      <c r="AC27" s="49"/>
      <c r="AD27" s="49"/>
    </row>
    <row r="28" spans="1:30" x14ac:dyDescent="0.2">
      <c r="A28" s="48">
        <v>15</v>
      </c>
      <c r="B28" s="14" t="s">
        <v>28</v>
      </c>
      <c r="C28" s="12">
        <v>3685068.84</v>
      </c>
      <c r="D28" s="12">
        <v>1044868.09</v>
      </c>
      <c r="E28" s="12">
        <v>105914.89</v>
      </c>
      <c r="F28" s="12">
        <v>0</v>
      </c>
      <c r="G28" s="12">
        <v>19992.43</v>
      </c>
      <c r="H28" s="12">
        <v>75299.179999999993</v>
      </c>
      <c r="I28" s="12">
        <v>177615.71</v>
      </c>
      <c r="J28" s="12">
        <v>97966.65</v>
      </c>
      <c r="K28" s="12">
        <v>0</v>
      </c>
      <c r="L28" s="12">
        <f t="shared" si="0"/>
        <v>5206725.7899999991</v>
      </c>
      <c r="N28" s="49"/>
      <c r="O28" s="49"/>
      <c r="P28" s="49"/>
      <c r="Q28" s="49"/>
      <c r="R28" s="49"/>
      <c r="S28" s="50"/>
      <c r="T28" s="50"/>
      <c r="U28" s="50"/>
      <c r="V28" s="50"/>
      <c r="W28" s="49"/>
      <c r="X28" s="49"/>
      <c r="Y28" s="49"/>
      <c r="Z28" s="49"/>
      <c r="AA28" s="49"/>
      <c r="AB28" s="49"/>
      <c r="AC28" s="49"/>
      <c r="AD28" s="49"/>
    </row>
    <row r="29" spans="1:30" x14ac:dyDescent="0.2">
      <c r="A29" s="48">
        <v>16</v>
      </c>
      <c r="B29" s="14" t="s">
        <v>25</v>
      </c>
      <c r="C29" s="12">
        <v>9349522.0600000005</v>
      </c>
      <c r="D29" s="12">
        <v>4260998.05</v>
      </c>
      <c r="E29" s="12">
        <v>50444.49</v>
      </c>
      <c r="F29" s="12">
        <v>59.9</v>
      </c>
      <c r="G29" s="12">
        <v>40080.75</v>
      </c>
      <c r="H29" s="12">
        <v>297238.13</v>
      </c>
      <c r="I29" s="12">
        <v>633170.64</v>
      </c>
      <c r="J29" s="12">
        <v>386358.36</v>
      </c>
      <c r="K29" s="12">
        <v>0</v>
      </c>
      <c r="L29" s="12">
        <f t="shared" si="0"/>
        <v>15017872.380000001</v>
      </c>
      <c r="N29" s="49"/>
      <c r="O29" s="49"/>
      <c r="P29" s="49"/>
      <c r="Q29" s="49"/>
      <c r="R29" s="49"/>
      <c r="S29" s="50"/>
      <c r="T29" s="50"/>
      <c r="U29" s="50"/>
      <c r="V29" s="50"/>
      <c r="W29" s="49"/>
      <c r="X29" s="49"/>
      <c r="Y29" s="49"/>
      <c r="Z29" s="49"/>
      <c r="AA29" s="49"/>
      <c r="AB29" s="49"/>
      <c r="AC29" s="49"/>
      <c r="AD29" s="49"/>
    </row>
    <row r="30" spans="1:30" x14ac:dyDescent="0.2">
      <c r="A30" s="48">
        <v>17</v>
      </c>
      <c r="B30" s="14" t="s">
        <v>13</v>
      </c>
      <c r="C30" s="12">
        <v>4688314.93</v>
      </c>
      <c r="D30" s="12">
        <v>1449067.99</v>
      </c>
      <c r="E30" s="12">
        <v>89503.53</v>
      </c>
      <c r="F30" s="12">
        <v>0</v>
      </c>
      <c r="G30" s="12">
        <v>26094.73</v>
      </c>
      <c r="H30" s="12">
        <v>131104.79999999999</v>
      </c>
      <c r="I30" s="12">
        <v>335913.7</v>
      </c>
      <c r="J30" s="12">
        <v>169449.55</v>
      </c>
      <c r="K30" s="12">
        <v>1080739</v>
      </c>
      <c r="L30" s="12">
        <f t="shared" si="0"/>
        <v>7970188.2300000004</v>
      </c>
      <c r="N30" s="49"/>
      <c r="O30" s="49"/>
      <c r="P30" s="49"/>
      <c r="Q30" s="49"/>
      <c r="R30" s="49"/>
      <c r="S30" s="50"/>
      <c r="T30" s="50"/>
      <c r="U30" s="50"/>
      <c r="V30" s="50"/>
      <c r="W30" s="49"/>
      <c r="X30" s="49"/>
      <c r="Y30" s="49"/>
      <c r="Z30" s="49"/>
      <c r="AA30" s="49"/>
      <c r="AB30" s="49"/>
      <c r="AC30" s="49"/>
      <c r="AD30" s="49"/>
    </row>
    <row r="31" spans="1:30" x14ac:dyDescent="0.2">
      <c r="A31" s="48">
        <v>18</v>
      </c>
      <c r="B31" s="14" t="s">
        <v>4</v>
      </c>
      <c r="C31" s="12">
        <v>39865014.18</v>
      </c>
      <c r="D31" s="12">
        <v>16775066.779999999</v>
      </c>
      <c r="E31" s="12">
        <v>28617.38</v>
      </c>
      <c r="F31" s="12">
        <v>1615.59</v>
      </c>
      <c r="G31" s="12">
        <v>140662.49</v>
      </c>
      <c r="H31" s="12">
        <v>1542760.63</v>
      </c>
      <c r="I31" s="12">
        <v>2162797.66</v>
      </c>
      <c r="J31" s="12">
        <v>1548557.13</v>
      </c>
      <c r="K31" s="12">
        <v>0</v>
      </c>
      <c r="L31" s="12">
        <f t="shared" si="0"/>
        <v>62065091.840000011</v>
      </c>
      <c r="N31" s="49"/>
      <c r="O31" s="49"/>
      <c r="P31" s="49"/>
      <c r="Q31" s="49"/>
      <c r="R31" s="49"/>
      <c r="S31" s="50"/>
      <c r="T31" s="50"/>
      <c r="U31" s="50"/>
      <c r="V31" s="50"/>
      <c r="W31" s="49"/>
      <c r="X31" s="49"/>
      <c r="Y31" s="49"/>
      <c r="Z31" s="49"/>
      <c r="AA31" s="49"/>
      <c r="AB31" s="49"/>
      <c r="AC31" s="49"/>
      <c r="AD31" s="49"/>
    </row>
    <row r="32" spans="1:30" x14ac:dyDescent="0.2">
      <c r="A32" s="48">
        <v>19</v>
      </c>
      <c r="B32" s="14" t="s">
        <v>14</v>
      </c>
      <c r="C32" s="12">
        <v>4226904.57</v>
      </c>
      <c r="D32" s="12">
        <v>1581247.46</v>
      </c>
      <c r="E32" s="12">
        <v>84416.01</v>
      </c>
      <c r="F32" s="12">
        <v>0</v>
      </c>
      <c r="G32" s="12">
        <v>17949.03</v>
      </c>
      <c r="H32" s="12">
        <v>98954.99</v>
      </c>
      <c r="I32" s="12">
        <v>209597.86</v>
      </c>
      <c r="J32" s="12">
        <v>129352.36</v>
      </c>
      <c r="K32" s="12">
        <v>0</v>
      </c>
      <c r="L32" s="12">
        <f t="shared" si="0"/>
        <v>6348422.2800000012</v>
      </c>
      <c r="N32" s="49"/>
      <c r="O32" s="49"/>
      <c r="P32" s="49"/>
      <c r="Q32" s="49"/>
      <c r="R32" s="49"/>
      <c r="S32" s="50"/>
      <c r="T32" s="50"/>
      <c r="U32" s="50"/>
      <c r="V32" s="50"/>
      <c r="W32" s="49"/>
      <c r="X32" s="49"/>
      <c r="Y32" s="49"/>
      <c r="Z32" s="49"/>
      <c r="AA32" s="49"/>
      <c r="AB32" s="49"/>
      <c r="AC32" s="49"/>
      <c r="AD32" s="49"/>
    </row>
    <row r="33" spans="1:30" x14ac:dyDescent="0.2">
      <c r="A33" s="48">
        <v>20</v>
      </c>
      <c r="B33" s="14" t="s">
        <v>15</v>
      </c>
      <c r="C33" s="12">
        <v>4530675.4400000004</v>
      </c>
      <c r="D33" s="12">
        <v>1514331.69</v>
      </c>
      <c r="E33" s="12">
        <v>98037.41</v>
      </c>
      <c r="F33" s="12">
        <v>0</v>
      </c>
      <c r="G33" s="12">
        <v>27699.15</v>
      </c>
      <c r="H33" s="12">
        <v>154503.96</v>
      </c>
      <c r="I33" s="12">
        <v>294432.84999999998</v>
      </c>
      <c r="J33" s="12">
        <v>198093.58</v>
      </c>
      <c r="K33" s="12">
        <v>0</v>
      </c>
      <c r="L33" s="12">
        <f t="shared" si="0"/>
        <v>6817774.080000001</v>
      </c>
      <c r="N33" s="49"/>
      <c r="O33" s="49"/>
      <c r="P33" s="49"/>
      <c r="Q33" s="49"/>
      <c r="R33" s="49"/>
      <c r="S33" s="50"/>
      <c r="T33" s="50"/>
      <c r="U33" s="50"/>
      <c r="V33" s="50"/>
      <c r="W33" s="49"/>
      <c r="X33" s="49"/>
      <c r="Y33" s="49"/>
      <c r="Z33" s="49"/>
      <c r="AA33" s="49"/>
      <c r="AB33" s="49"/>
      <c r="AC33" s="49"/>
      <c r="AD33" s="49"/>
    </row>
    <row r="34" spans="1:30" x14ac:dyDescent="0.2">
      <c r="A34" s="99" t="s">
        <v>0</v>
      </c>
      <c r="B34" s="100"/>
      <c r="C34" s="13">
        <f>SUM(C14:C33)</f>
        <v>123391714.72999999</v>
      </c>
      <c r="D34" s="13">
        <f t="shared" ref="D34:L34" si="1">SUM(D14:D33)</f>
        <v>45013748</v>
      </c>
      <c r="E34" s="13">
        <f t="shared" si="1"/>
        <v>2092039.6499999997</v>
      </c>
      <c r="F34" s="13">
        <f>SUM(F14:F33)</f>
        <v>1825.52</v>
      </c>
      <c r="G34" s="13">
        <f t="shared" si="1"/>
        <v>617482.79999999993</v>
      </c>
      <c r="H34" s="13">
        <f t="shared" si="1"/>
        <v>3802484.4800000004</v>
      </c>
      <c r="I34" s="13">
        <f t="shared" si="1"/>
        <v>7570133.7800000003</v>
      </c>
      <c r="J34" s="13">
        <f t="shared" si="1"/>
        <v>4381481.4799999986</v>
      </c>
      <c r="K34" s="13">
        <f t="shared" si="1"/>
        <v>1525299</v>
      </c>
      <c r="L34" s="13">
        <f t="shared" si="1"/>
        <v>188396209.44000003</v>
      </c>
      <c r="N34" s="51"/>
      <c r="O34" s="51"/>
      <c r="P34" s="51"/>
      <c r="Q34" s="51"/>
      <c r="R34" s="49"/>
      <c r="S34" s="50"/>
      <c r="T34" s="50"/>
      <c r="U34" s="50"/>
      <c r="V34" s="50"/>
      <c r="W34" s="49"/>
      <c r="X34" s="49"/>
      <c r="Y34" s="49"/>
      <c r="Z34" s="49"/>
      <c r="AA34" s="49"/>
      <c r="AB34" s="49"/>
      <c r="AC34" s="49"/>
      <c r="AD34" s="49"/>
    </row>
    <row r="35" spans="1:30" x14ac:dyDescent="0.2"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</row>
    <row r="36" spans="1:30" ht="12.75" customHeight="1" x14ac:dyDescent="0.2">
      <c r="B36" s="52"/>
      <c r="C36" s="101"/>
      <c r="D36" s="101"/>
      <c r="E36" s="101"/>
      <c r="F36" s="101"/>
      <c r="G36" s="101"/>
      <c r="H36" s="101"/>
      <c r="I36" s="101"/>
      <c r="J36" s="101"/>
      <c r="K36" s="101"/>
      <c r="L36" s="101"/>
    </row>
    <row r="37" spans="1:30" x14ac:dyDescent="0.2">
      <c r="B37" s="5" t="s">
        <v>19</v>
      </c>
      <c r="F37" s="6"/>
      <c r="G37" s="5"/>
      <c r="H37" s="5"/>
      <c r="I37" s="5"/>
      <c r="J37" s="5"/>
      <c r="K37" s="5"/>
    </row>
    <row r="38" spans="1:30" x14ac:dyDescent="0.2">
      <c r="B38" s="5" t="s">
        <v>19</v>
      </c>
      <c r="C38" s="53"/>
      <c r="F38" s="6"/>
      <c r="G38" s="5"/>
      <c r="H38" s="5"/>
      <c r="I38" s="5"/>
      <c r="J38" s="5"/>
      <c r="K38" s="5"/>
    </row>
    <row r="39" spans="1:30" x14ac:dyDescent="0.2">
      <c r="B39" s="5"/>
      <c r="C39" s="54"/>
      <c r="F39" s="6"/>
      <c r="G39" s="5"/>
      <c r="H39" s="5"/>
      <c r="I39" s="55"/>
      <c r="J39" s="55"/>
      <c r="K39" s="55"/>
      <c r="L39" s="55"/>
    </row>
    <row r="40" spans="1:30" x14ac:dyDescent="0.2">
      <c r="B40" s="5" t="s">
        <v>19</v>
      </c>
      <c r="C40" s="54"/>
      <c r="F40" s="6"/>
      <c r="G40" s="5"/>
      <c r="H40" s="5"/>
      <c r="I40" s="5"/>
      <c r="J40" s="5"/>
      <c r="K40" s="5"/>
    </row>
    <row r="41" spans="1:30" x14ac:dyDescent="0.2">
      <c r="B41" s="5"/>
      <c r="C41" s="53"/>
      <c r="G41" s="5"/>
      <c r="H41" s="5"/>
      <c r="I41" s="5"/>
      <c r="J41" s="5"/>
      <c r="K41" s="5"/>
    </row>
    <row r="42" spans="1:30" x14ac:dyDescent="0.2">
      <c r="B42" s="5"/>
      <c r="C42" s="54"/>
      <c r="G42" s="5"/>
      <c r="H42" s="5"/>
      <c r="I42" s="5"/>
      <c r="J42" s="5"/>
      <c r="K42" s="5"/>
    </row>
    <row r="43" spans="1:30" x14ac:dyDescent="0.2">
      <c r="B43" s="5"/>
      <c r="C43" s="54"/>
      <c r="G43" s="5"/>
      <c r="H43" s="5"/>
      <c r="I43" s="5"/>
      <c r="J43" s="5"/>
      <c r="K43" s="5"/>
    </row>
    <row r="44" spans="1:30" x14ac:dyDescent="0.2">
      <c r="C44" s="54"/>
      <c r="F44" s="6"/>
      <c r="G44" s="5"/>
      <c r="H44" s="5"/>
      <c r="I44" s="5"/>
      <c r="J44" s="5"/>
      <c r="K44" s="5"/>
    </row>
    <row r="45" spans="1:30" x14ac:dyDescent="0.2">
      <c r="C45" s="54"/>
      <c r="G45" s="5"/>
      <c r="H45" s="5"/>
      <c r="I45" s="5"/>
      <c r="J45" s="5"/>
      <c r="K45" s="5"/>
    </row>
    <row r="46" spans="1:30" x14ac:dyDescent="0.2">
      <c r="C46" s="6"/>
    </row>
    <row r="47" spans="1:30" x14ac:dyDescent="0.2">
      <c r="C47" s="5"/>
    </row>
  </sheetData>
  <mergeCells count="17">
    <mergeCell ref="C36:L36"/>
    <mergeCell ref="H11:H13"/>
    <mergeCell ref="I11:I13"/>
    <mergeCell ref="J11:J13"/>
    <mergeCell ref="K11:K13"/>
    <mergeCell ref="L11:L13"/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L34"/>
  <sheetViews>
    <sheetView workbookViewId="0">
      <selection activeCell="A7" sqref="A7:L9"/>
    </sheetView>
  </sheetViews>
  <sheetFormatPr baseColWidth="10" defaultRowHeight="12.75" x14ac:dyDescent="0.2"/>
  <cols>
    <col min="1" max="1" width="4.140625" style="16" bestFit="1" customWidth="1"/>
    <col min="2" max="2" width="17.7109375" style="16" customWidth="1"/>
    <col min="3" max="3" width="13.42578125" style="16" customWidth="1"/>
    <col min="4" max="4" width="10.5703125" style="16" customWidth="1"/>
    <col min="5" max="5" width="11.7109375" style="16" customWidth="1"/>
    <col min="6" max="6" width="9" style="16" customWidth="1"/>
    <col min="7" max="7" width="11" style="16" customWidth="1"/>
    <col min="8" max="8" width="11.7109375" style="16" customWidth="1"/>
    <col min="9" max="9" width="12.28515625" style="16" customWidth="1"/>
    <col min="10" max="10" width="9.5703125" style="16" customWidth="1"/>
    <col min="11" max="11" width="9.28515625" style="16" customWidth="1"/>
    <col min="12" max="12" width="11.42578125" style="16" customWidth="1"/>
    <col min="13" max="16384" width="11.42578125" style="16"/>
  </cols>
  <sheetData>
    <row r="3" spans="1:12" ht="16.5" x14ac:dyDescent="0.25">
      <c r="A3" s="90" t="s">
        <v>20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13.5" customHeight="1" x14ac:dyDescent="0.2">
      <c r="A4" s="91" t="s">
        <v>24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ht="13.5" customHeight="1" x14ac:dyDescent="0.2">
      <c r="A5" s="92" t="s">
        <v>23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ht="13.5" customHeight="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13.5" customHeight="1" x14ac:dyDescent="0.2"/>
    <row r="8" spans="1:12" x14ac:dyDescent="0.2">
      <c r="B8" s="33" t="s">
        <v>19</v>
      </c>
      <c r="F8" s="34"/>
      <c r="G8" s="33"/>
      <c r="H8" s="33"/>
      <c r="I8" s="33"/>
      <c r="J8" s="33"/>
      <c r="K8" s="33"/>
    </row>
    <row r="9" spans="1:12" x14ac:dyDescent="0.2">
      <c r="A9" s="93" t="s">
        <v>54</v>
      </c>
      <c r="B9" s="93"/>
      <c r="C9" s="93"/>
      <c r="D9" s="93"/>
      <c r="E9" s="93"/>
      <c r="F9" s="93"/>
      <c r="G9" s="33"/>
      <c r="H9" s="33"/>
      <c r="I9" s="33"/>
      <c r="J9" s="33"/>
      <c r="K9" s="33"/>
    </row>
    <row r="10" spans="1:12" x14ac:dyDescent="0.2">
      <c r="F10" s="19" t="s">
        <v>26</v>
      </c>
      <c r="G10" s="33"/>
      <c r="H10" s="33"/>
      <c r="I10" s="33"/>
      <c r="J10" s="33"/>
      <c r="K10" s="33"/>
    </row>
    <row r="11" spans="1:12" ht="15" customHeight="1" x14ac:dyDescent="0.2">
      <c r="A11" s="20" t="s">
        <v>1</v>
      </c>
      <c r="B11" s="94" t="s">
        <v>39</v>
      </c>
      <c r="C11" s="85" t="s">
        <v>30</v>
      </c>
      <c r="D11" s="85" t="s">
        <v>31</v>
      </c>
      <c r="E11" s="85" t="s">
        <v>29</v>
      </c>
      <c r="F11" s="85" t="s">
        <v>0</v>
      </c>
      <c r="G11" s="33"/>
      <c r="H11" s="33"/>
      <c r="I11" s="33"/>
      <c r="J11" s="33"/>
      <c r="K11" s="33"/>
    </row>
    <row r="12" spans="1:12" ht="15" customHeight="1" x14ac:dyDescent="0.2">
      <c r="A12" s="21" t="s">
        <v>2</v>
      </c>
      <c r="B12" s="95"/>
      <c r="C12" s="86"/>
      <c r="D12" s="86"/>
      <c r="E12" s="86"/>
      <c r="F12" s="86"/>
      <c r="G12" s="33"/>
      <c r="H12" s="33"/>
      <c r="I12" s="33"/>
      <c r="J12" s="33"/>
      <c r="K12" s="33"/>
    </row>
    <row r="13" spans="1:12" ht="15" customHeight="1" x14ac:dyDescent="0.2">
      <c r="A13" s="22" t="s">
        <v>3</v>
      </c>
      <c r="B13" s="96"/>
      <c r="C13" s="87"/>
      <c r="D13" s="87"/>
      <c r="E13" s="87"/>
      <c r="F13" s="87"/>
      <c r="G13" s="33"/>
      <c r="H13" s="33"/>
      <c r="I13" s="33"/>
      <c r="J13" s="33"/>
      <c r="K13" s="33"/>
    </row>
    <row r="14" spans="1:12" ht="12.75" customHeight="1" x14ac:dyDescent="0.2">
      <c r="A14" s="23">
        <v>1</v>
      </c>
      <c r="B14" s="24" t="s">
        <v>5</v>
      </c>
      <c r="C14" s="25">
        <v>-132265.69</v>
      </c>
      <c r="D14" s="25">
        <v>-16945.61</v>
      </c>
      <c r="E14" s="25">
        <v>-732.62</v>
      </c>
      <c r="F14" s="25">
        <f t="shared" ref="F14:F33" si="0">SUM(C14:E14)</f>
        <v>-149943.91999999998</v>
      </c>
      <c r="G14" s="33"/>
      <c r="H14" s="33"/>
      <c r="I14" s="33"/>
      <c r="J14" s="33"/>
      <c r="K14" s="33"/>
    </row>
    <row r="15" spans="1:12" ht="12.75" customHeight="1" x14ac:dyDescent="0.2">
      <c r="A15" s="23">
        <v>2</v>
      </c>
      <c r="B15" s="24" t="s">
        <v>6</v>
      </c>
      <c r="C15" s="25">
        <v>-99070.3</v>
      </c>
      <c r="D15" s="25">
        <v>-6476.66</v>
      </c>
      <c r="E15" s="25">
        <v>-101.18</v>
      </c>
      <c r="F15" s="25">
        <f t="shared" si="0"/>
        <v>-105648.14</v>
      </c>
      <c r="G15" s="33"/>
      <c r="H15" s="33"/>
      <c r="I15" s="33"/>
      <c r="J15" s="33"/>
      <c r="K15" s="33"/>
    </row>
    <row r="16" spans="1:12" ht="12.75" customHeight="1" x14ac:dyDescent="0.2">
      <c r="A16" s="23">
        <v>3</v>
      </c>
      <c r="B16" s="24" t="s">
        <v>21</v>
      </c>
      <c r="C16" s="25">
        <v>-92101.15</v>
      </c>
      <c r="D16" s="25">
        <v>-5151.87</v>
      </c>
      <c r="E16" s="25">
        <v>-67.510000000000005</v>
      </c>
      <c r="F16" s="25">
        <f t="shared" si="0"/>
        <v>-97320.529999999984</v>
      </c>
    </row>
    <row r="17" spans="1:8" ht="12.75" customHeight="1" x14ac:dyDescent="0.2">
      <c r="A17" s="23">
        <v>4</v>
      </c>
      <c r="B17" s="24" t="s">
        <v>22</v>
      </c>
      <c r="C17" s="25">
        <v>-268385.34999999998</v>
      </c>
      <c r="D17" s="25">
        <v>-137735.75</v>
      </c>
      <c r="E17" s="25">
        <v>-37615.699999999997</v>
      </c>
      <c r="F17" s="25">
        <f t="shared" si="0"/>
        <v>-443736.8</v>
      </c>
    </row>
    <row r="18" spans="1:8" ht="12.75" customHeight="1" x14ac:dyDescent="0.2">
      <c r="A18" s="23">
        <v>5</v>
      </c>
      <c r="B18" s="24" t="s">
        <v>7</v>
      </c>
      <c r="C18" s="25">
        <v>-176509.93</v>
      </c>
      <c r="D18" s="25">
        <v>-42112.49</v>
      </c>
      <c r="E18" s="25">
        <v>-4671.75</v>
      </c>
      <c r="F18" s="25">
        <f t="shared" si="0"/>
        <v>-223294.16999999998</v>
      </c>
    </row>
    <row r="19" spans="1:8" x14ac:dyDescent="0.2">
      <c r="A19" s="23">
        <v>6</v>
      </c>
      <c r="B19" s="24" t="s">
        <v>17</v>
      </c>
      <c r="C19" s="25">
        <v>-123283.71</v>
      </c>
      <c r="D19" s="25">
        <v>-9520.26</v>
      </c>
      <c r="E19" s="25">
        <v>-4.3099999999999996</v>
      </c>
      <c r="F19" s="25">
        <f t="shared" si="0"/>
        <v>-132808.28</v>
      </c>
      <c r="H19" s="16" t="s">
        <v>19</v>
      </c>
    </row>
    <row r="20" spans="1:8" x14ac:dyDescent="0.2">
      <c r="A20" s="23">
        <v>7</v>
      </c>
      <c r="B20" s="24" t="s">
        <v>18</v>
      </c>
      <c r="C20" s="25">
        <v>-114278.91</v>
      </c>
      <c r="D20" s="25">
        <v>-3279.33</v>
      </c>
      <c r="E20" s="25">
        <v>-4.32</v>
      </c>
      <c r="F20" s="25">
        <f t="shared" si="0"/>
        <v>-117562.56000000001</v>
      </c>
    </row>
    <row r="21" spans="1:8" ht="12.75" customHeight="1" x14ac:dyDescent="0.2">
      <c r="A21" s="23">
        <v>8</v>
      </c>
      <c r="B21" s="24" t="s">
        <v>8</v>
      </c>
      <c r="C21" s="25">
        <v>-102678.82</v>
      </c>
      <c r="D21" s="25">
        <v>-14759.34</v>
      </c>
      <c r="E21" s="25">
        <v>-576.92999999999995</v>
      </c>
      <c r="F21" s="25">
        <f t="shared" si="0"/>
        <v>-118015.09</v>
      </c>
    </row>
    <row r="22" spans="1:8" x14ac:dyDescent="0.2">
      <c r="A22" s="23">
        <v>9</v>
      </c>
      <c r="B22" s="24" t="s">
        <v>9</v>
      </c>
      <c r="C22" s="25">
        <v>-99915.17</v>
      </c>
      <c r="D22" s="25">
        <v>-6597.06</v>
      </c>
      <c r="E22" s="25">
        <v>-88.47</v>
      </c>
      <c r="F22" s="25">
        <f t="shared" si="0"/>
        <v>-106600.7</v>
      </c>
    </row>
    <row r="23" spans="1:8" x14ac:dyDescent="0.2">
      <c r="A23" s="23">
        <v>10</v>
      </c>
      <c r="B23" s="24" t="s">
        <v>16</v>
      </c>
      <c r="C23" s="25">
        <v>-87788.27</v>
      </c>
      <c r="D23" s="25">
        <v>-4104.26</v>
      </c>
      <c r="E23" s="25">
        <v>-13.8</v>
      </c>
      <c r="F23" s="25">
        <f t="shared" si="0"/>
        <v>-91906.33</v>
      </c>
    </row>
    <row r="24" spans="1:8" ht="12.75" customHeight="1" x14ac:dyDescent="0.2">
      <c r="A24" s="23">
        <v>11</v>
      </c>
      <c r="B24" s="24" t="s">
        <v>10</v>
      </c>
      <c r="C24" s="25">
        <v>-135151.93</v>
      </c>
      <c r="D24" s="25">
        <v>-10585.85</v>
      </c>
      <c r="E24" s="25">
        <v>-109.06</v>
      </c>
      <c r="F24" s="25">
        <f t="shared" si="0"/>
        <v>-145846.84</v>
      </c>
    </row>
    <row r="25" spans="1:8" x14ac:dyDescent="0.2">
      <c r="A25" s="23">
        <v>12</v>
      </c>
      <c r="B25" s="24" t="s">
        <v>11</v>
      </c>
      <c r="C25" s="25">
        <v>-95184.55</v>
      </c>
      <c r="D25" s="25">
        <v>-7459.61</v>
      </c>
      <c r="E25" s="25">
        <v>-67.010000000000005</v>
      </c>
      <c r="F25" s="25">
        <f t="shared" si="0"/>
        <v>-102711.17</v>
      </c>
    </row>
    <row r="26" spans="1:8" x14ac:dyDescent="0.2">
      <c r="A26" s="23">
        <v>13</v>
      </c>
      <c r="B26" s="24" t="s">
        <v>12</v>
      </c>
      <c r="C26" s="25">
        <v>-110925.46</v>
      </c>
      <c r="D26" s="25">
        <v>-14170.37</v>
      </c>
      <c r="E26" s="25">
        <v>-284.88</v>
      </c>
      <c r="F26" s="25">
        <f t="shared" si="0"/>
        <v>-125380.71</v>
      </c>
    </row>
    <row r="27" spans="1:8" ht="12.75" customHeight="1" x14ac:dyDescent="0.2">
      <c r="A27" s="23">
        <v>14</v>
      </c>
      <c r="B27" s="24" t="s">
        <v>37</v>
      </c>
      <c r="C27" s="25">
        <v>-81592.990000000005</v>
      </c>
      <c r="D27" s="25">
        <v>-2793.73</v>
      </c>
      <c r="E27" s="25">
        <v>-15.81</v>
      </c>
      <c r="F27" s="25">
        <f t="shared" si="0"/>
        <v>-84402.53</v>
      </c>
    </row>
    <row r="28" spans="1:8" ht="12.75" customHeight="1" x14ac:dyDescent="0.2">
      <c r="A28" s="23">
        <v>15</v>
      </c>
      <c r="B28" s="24" t="s">
        <v>28</v>
      </c>
      <c r="C28" s="25">
        <v>-106821.87</v>
      </c>
      <c r="D28" s="25">
        <v>-7609.21</v>
      </c>
      <c r="E28" s="25">
        <v>-92.98</v>
      </c>
      <c r="F28" s="25">
        <f t="shared" si="0"/>
        <v>-114524.06</v>
      </c>
    </row>
    <row r="29" spans="1:8" ht="12.75" customHeight="1" x14ac:dyDescent="0.2">
      <c r="A29" s="23">
        <v>16</v>
      </c>
      <c r="B29" s="24" t="s">
        <v>25</v>
      </c>
      <c r="C29" s="25">
        <v>-214275.62</v>
      </c>
      <c r="D29" s="25">
        <v>-34886.57</v>
      </c>
      <c r="E29" s="25">
        <v>-2499.3000000000002</v>
      </c>
      <c r="F29" s="25">
        <f t="shared" si="0"/>
        <v>-251661.49</v>
      </c>
    </row>
    <row r="30" spans="1:8" x14ac:dyDescent="0.2">
      <c r="A30" s="23">
        <v>17</v>
      </c>
      <c r="B30" s="24" t="s">
        <v>13</v>
      </c>
      <c r="C30" s="25">
        <v>-184376.44</v>
      </c>
      <c r="D30" s="25">
        <v>-17053.16</v>
      </c>
      <c r="E30" s="25">
        <v>-706.5</v>
      </c>
      <c r="F30" s="25">
        <f t="shared" si="0"/>
        <v>-202136.1</v>
      </c>
    </row>
    <row r="31" spans="1:8" x14ac:dyDescent="0.2">
      <c r="A31" s="23">
        <v>18</v>
      </c>
      <c r="B31" s="24" t="s">
        <v>4</v>
      </c>
      <c r="C31" s="25">
        <v>-711438.96</v>
      </c>
      <c r="D31" s="25">
        <v>-218534.53</v>
      </c>
      <c r="E31" s="25">
        <v>-126352.63</v>
      </c>
      <c r="F31" s="25">
        <f t="shared" si="0"/>
        <v>-1056326.1200000001</v>
      </c>
    </row>
    <row r="32" spans="1:8" x14ac:dyDescent="0.2">
      <c r="A32" s="23">
        <v>19</v>
      </c>
      <c r="B32" s="24" t="s">
        <v>14</v>
      </c>
      <c r="C32" s="25">
        <v>-113076.28</v>
      </c>
      <c r="D32" s="25">
        <v>-10367.790000000001</v>
      </c>
      <c r="E32" s="25">
        <v>-182.07</v>
      </c>
      <c r="F32" s="25">
        <f t="shared" si="0"/>
        <v>-123626.14000000001</v>
      </c>
    </row>
    <row r="33" spans="1:6" x14ac:dyDescent="0.2">
      <c r="A33" s="23">
        <v>20</v>
      </c>
      <c r="B33" s="24" t="s">
        <v>15</v>
      </c>
      <c r="C33" s="25">
        <v>-143663.62</v>
      </c>
      <c r="D33" s="25">
        <v>-29429.34</v>
      </c>
      <c r="E33" s="25">
        <v>-2280.85</v>
      </c>
      <c r="F33" s="25">
        <f t="shared" si="0"/>
        <v>-175373.81</v>
      </c>
    </row>
    <row r="34" spans="1:6" x14ac:dyDescent="0.2">
      <c r="A34" s="88" t="s">
        <v>0</v>
      </c>
      <c r="B34" s="89"/>
      <c r="C34" s="28">
        <f>SUM(C14:C33)</f>
        <v>-3192785.0199999996</v>
      </c>
      <c r="D34" s="28">
        <f t="shared" ref="D34:F34" si="1">SUM(D14:D33)</f>
        <v>-599572.79</v>
      </c>
      <c r="E34" s="28">
        <f t="shared" si="1"/>
        <v>-176467.68000000002</v>
      </c>
      <c r="F34" s="28">
        <f t="shared" si="1"/>
        <v>-3968825.4900000007</v>
      </c>
    </row>
  </sheetData>
  <mergeCells count="10">
    <mergeCell ref="A34:B34"/>
    <mergeCell ref="A3:L3"/>
    <mergeCell ref="A4:L4"/>
    <mergeCell ref="A5:L5"/>
    <mergeCell ref="A9:F9"/>
    <mergeCell ref="B11:B13"/>
    <mergeCell ref="C11:C13"/>
    <mergeCell ref="D11:D13"/>
    <mergeCell ref="E11:E13"/>
    <mergeCell ref="F11:F13"/>
  </mergeCells>
  <printOptions horizontalCentered="1"/>
  <pageMargins left="0.3" right="0.19685039370078741" top="0.13" bottom="0.13" header="0" footer="0"/>
  <pageSetup orientation="landscape" horizontalDpi="4294967294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4:G47"/>
  <sheetViews>
    <sheetView workbookViewId="0">
      <selection activeCell="A7" sqref="A7:L9"/>
    </sheetView>
  </sheetViews>
  <sheetFormatPr baseColWidth="10" defaultRowHeight="12.75" x14ac:dyDescent="0.2"/>
  <cols>
    <col min="1" max="1" width="4.140625" bestFit="1" customWidth="1"/>
    <col min="2" max="2" width="26.42578125" customWidth="1"/>
    <col min="3" max="3" width="13.85546875" hidden="1" customWidth="1"/>
    <col min="4" max="6" width="13.85546875" customWidth="1"/>
  </cols>
  <sheetData>
    <row r="4" spans="1:6" ht="13.5" customHeight="1" x14ac:dyDescent="0.2"/>
    <row r="5" spans="1:6" ht="13.5" customHeight="1" x14ac:dyDescent="0.25">
      <c r="A5" s="76" t="s">
        <v>20</v>
      </c>
      <c r="B5" s="76"/>
      <c r="C5" s="76"/>
      <c r="D5" s="76"/>
      <c r="E5" s="76"/>
      <c r="F5" s="76"/>
    </row>
    <row r="6" spans="1:6" ht="13.5" customHeight="1" x14ac:dyDescent="0.2">
      <c r="A6" s="77" t="s">
        <v>24</v>
      </c>
      <c r="B6" s="77"/>
      <c r="C6" s="77"/>
      <c r="D6" s="77"/>
      <c r="E6" s="77"/>
      <c r="F6" s="77"/>
    </row>
    <row r="7" spans="1:6" ht="13.5" customHeight="1" x14ac:dyDescent="0.2">
      <c r="A7" s="84" t="s">
        <v>23</v>
      </c>
      <c r="B7" s="84"/>
      <c r="C7" s="84"/>
      <c r="D7" s="84"/>
      <c r="E7" s="84"/>
      <c r="F7" s="84"/>
    </row>
    <row r="8" spans="1:6" ht="13.5" customHeight="1" x14ac:dyDescent="0.2"/>
    <row r="9" spans="1:6" ht="13.5" customHeight="1" x14ac:dyDescent="0.2">
      <c r="A9" s="83" t="s">
        <v>53</v>
      </c>
      <c r="B9" s="83"/>
      <c r="C9" s="83"/>
      <c r="D9" s="83"/>
      <c r="E9" s="83"/>
      <c r="F9" s="83"/>
    </row>
    <row r="10" spans="1:6" ht="13.5" customHeight="1" x14ac:dyDescent="0.2">
      <c r="F10" s="47" t="s">
        <v>26</v>
      </c>
    </row>
    <row r="11" spans="1:6" ht="13.5" customHeight="1" x14ac:dyDescent="0.2">
      <c r="A11" s="9" t="s">
        <v>1</v>
      </c>
      <c r="B11" s="80" t="s">
        <v>39</v>
      </c>
      <c r="C11" s="85" t="s">
        <v>30</v>
      </c>
      <c r="D11" s="85" t="s">
        <v>31</v>
      </c>
      <c r="E11" s="85" t="s">
        <v>32</v>
      </c>
      <c r="F11" s="85" t="s">
        <v>0</v>
      </c>
    </row>
    <row r="12" spans="1:6" ht="13.5" customHeight="1" x14ac:dyDescent="0.2">
      <c r="A12" s="10" t="s">
        <v>2</v>
      </c>
      <c r="B12" s="81"/>
      <c r="C12" s="86"/>
      <c r="D12" s="86"/>
      <c r="E12" s="86"/>
      <c r="F12" s="86"/>
    </row>
    <row r="13" spans="1:6" ht="13.5" customHeight="1" x14ac:dyDescent="0.2">
      <c r="A13" s="11" t="s">
        <v>3</v>
      </c>
      <c r="B13" s="82"/>
      <c r="C13" s="87"/>
      <c r="D13" s="87"/>
      <c r="E13" s="87"/>
      <c r="F13" s="87"/>
    </row>
    <row r="14" spans="1:6" ht="13.5" customHeight="1" x14ac:dyDescent="0.2">
      <c r="A14" s="48">
        <v>1</v>
      </c>
      <c r="B14" s="14" t="s">
        <v>5</v>
      </c>
      <c r="C14" s="12"/>
      <c r="D14" s="12">
        <v>-91713.47</v>
      </c>
      <c r="E14" s="12">
        <v>96385.55</v>
      </c>
      <c r="F14" s="12">
        <f t="shared" ref="F14:F33" si="0">SUM(C14:E14)</f>
        <v>4672.0800000000017</v>
      </c>
    </row>
    <row r="15" spans="1:6" ht="13.5" customHeight="1" x14ac:dyDescent="0.2">
      <c r="A15" s="48">
        <v>2</v>
      </c>
      <c r="B15" s="14" t="s">
        <v>6</v>
      </c>
      <c r="C15" s="12"/>
      <c r="D15" s="12">
        <v>-35053.129999999997</v>
      </c>
      <c r="E15" s="12">
        <v>96385.55</v>
      </c>
      <c r="F15" s="12">
        <f t="shared" si="0"/>
        <v>61332.420000000006</v>
      </c>
    </row>
    <row r="16" spans="1:6" ht="13.5" customHeight="1" x14ac:dyDescent="0.2">
      <c r="A16" s="48">
        <v>3</v>
      </c>
      <c r="B16" s="14" t="s">
        <v>21</v>
      </c>
      <c r="C16" s="12"/>
      <c r="D16" s="12">
        <v>-27883.09</v>
      </c>
      <c r="E16" s="12">
        <v>96385.55</v>
      </c>
      <c r="F16" s="12">
        <f t="shared" si="0"/>
        <v>68502.460000000006</v>
      </c>
    </row>
    <row r="17" spans="1:6" ht="13.5" customHeight="1" x14ac:dyDescent="0.2">
      <c r="A17" s="48">
        <v>4</v>
      </c>
      <c r="B17" s="14" t="s">
        <v>22</v>
      </c>
      <c r="C17" s="12"/>
      <c r="D17" s="12">
        <v>-745456.91</v>
      </c>
      <c r="E17" s="12">
        <v>96385.55</v>
      </c>
      <c r="F17" s="12">
        <f t="shared" si="0"/>
        <v>-649071.35999999999</v>
      </c>
    </row>
    <row r="18" spans="1:6" ht="13.5" customHeight="1" x14ac:dyDescent="0.2">
      <c r="A18" s="48">
        <v>5</v>
      </c>
      <c r="B18" s="14" t="s">
        <v>7</v>
      </c>
      <c r="C18" s="12"/>
      <c r="D18" s="12">
        <v>-227922.27</v>
      </c>
      <c r="E18" s="12">
        <v>96385.55</v>
      </c>
      <c r="F18" s="12">
        <f t="shared" si="0"/>
        <v>-131536.71999999997</v>
      </c>
    </row>
    <row r="19" spans="1:6" ht="13.5" customHeight="1" x14ac:dyDescent="0.2">
      <c r="A19" s="48">
        <v>6</v>
      </c>
      <c r="B19" s="14" t="s">
        <v>17</v>
      </c>
      <c r="C19" s="12"/>
      <c r="D19" s="12">
        <v>-51525.81</v>
      </c>
      <c r="E19" s="12">
        <v>96385.55</v>
      </c>
      <c r="F19" s="12">
        <f t="shared" si="0"/>
        <v>44859.740000000005</v>
      </c>
    </row>
    <row r="20" spans="1:6" x14ac:dyDescent="0.2">
      <c r="A20" s="48">
        <v>7</v>
      </c>
      <c r="B20" s="14" t="s">
        <v>18</v>
      </c>
      <c r="C20" s="12"/>
      <c r="D20" s="12">
        <v>-17748.490000000002</v>
      </c>
      <c r="E20" s="12">
        <v>96385.55</v>
      </c>
      <c r="F20" s="12">
        <f t="shared" si="0"/>
        <v>78637.06</v>
      </c>
    </row>
    <row r="21" spans="1:6" x14ac:dyDescent="0.2">
      <c r="A21" s="48">
        <v>8</v>
      </c>
      <c r="B21" s="14" t="s">
        <v>8</v>
      </c>
      <c r="C21" s="12"/>
      <c r="D21" s="12">
        <v>-79880.850000000006</v>
      </c>
      <c r="E21" s="12">
        <v>96385.55</v>
      </c>
      <c r="F21" s="12">
        <f t="shared" si="0"/>
        <v>16504.699999999997</v>
      </c>
    </row>
    <row r="22" spans="1:6" x14ac:dyDescent="0.2">
      <c r="A22" s="48">
        <v>9</v>
      </c>
      <c r="B22" s="14" t="s">
        <v>9</v>
      </c>
      <c r="C22" s="12"/>
      <c r="D22" s="12">
        <v>-35704.76</v>
      </c>
      <c r="E22" s="12">
        <v>96385.55</v>
      </c>
      <c r="F22" s="12">
        <f t="shared" si="0"/>
        <v>60680.79</v>
      </c>
    </row>
    <row r="23" spans="1:6" x14ac:dyDescent="0.2">
      <c r="A23" s="48">
        <v>10</v>
      </c>
      <c r="B23" s="14" t="s">
        <v>16</v>
      </c>
      <c r="C23" s="12"/>
      <c r="D23" s="12">
        <v>-22213.19</v>
      </c>
      <c r="E23" s="12">
        <v>96385.55</v>
      </c>
      <c r="F23" s="12">
        <f t="shared" si="0"/>
        <v>74172.36</v>
      </c>
    </row>
    <row r="24" spans="1:6" x14ac:dyDescent="0.2">
      <c r="A24" s="48">
        <v>11</v>
      </c>
      <c r="B24" s="14" t="s">
        <v>10</v>
      </c>
      <c r="C24" s="12"/>
      <c r="D24" s="12">
        <v>-57293.02</v>
      </c>
      <c r="E24" s="12">
        <v>96385.55</v>
      </c>
      <c r="F24" s="12">
        <f t="shared" si="0"/>
        <v>39092.530000000006</v>
      </c>
    </row>
    <row r="25" spans="1:6" x14ac:dyDescent="0.2">
      <c r="A25" s="48">
        <v>12</v>
      </c>
      <c r="B25" s="14" t="s">
        <v>11</v>
      </c>
      <c r="C25" s="12"/>
      <c r="D25" s="12">
        <v>-40373.08</v>
      </c>
      <c r="E25" s="12">
        <v>96385.55</v>
      </c>
      <c r="F25" s="12">
        <f t="shared" si="0"/>
        <v>56012.47</v>
      </c>
    </row>
    <row r="26" spans="1:6" x14ac:dyDescent="0.2">
      <c r="A26" s="48">
        <v>13</v>
      </c>
      <c r="B26" s="14" t="s">
        <v>12</v>
      </c>
      <c r="C26" s="12"/>
      <c r="D26" s="12">
        <v>-76693.23</v>
      </c>
      <c r="E26" s="12">
        <v>96385.55</v>
      </c>
      <c r="F26" s="12">
        <f t="shared" si="0"/>
        <v>19692.320000000007</v>
      </c>
    </row>
    <row r="27" spans="1:6" x14ac:dyDescent="0.2">
      <c r="A27" s="48">
        <v>14</v>
      </c>
      <c r="B27" s="14" t="s">
        <v>37</v>
      </c>
      <c r="C27" s="12"/>
      <c r="D27" s="12">
        <v>-15120.31</v>
      </c>
      <c r="E27" s="12">
        <v>96385.55</v>
      </c>
      <c r="F27" s="12">
        <f t="shared" si="0"/>
        <v>81265.240000000005</v>
      </c>
    </row>
    <row r="28" spans="1:6" x14ac:dyDescent="0.2">
      <c r="A28" s="48">
        <v>15</v>
      </c>
      <c r="B28" s="14" t="s">
        <v>28</v>
      </c>
      <c r="C28" s="12"/>
      <c r="D28" s="12">
        <v>-41182.75</v>
      </c>
      <c r="E28" s="12">
        <v>96385.55</v>
      </c>
      <c r="F28" s="12">
        <f t="shared" si="0"/>
        <v>55202.8</v>
      </c>
    </row>
    <row r="29" spans="1:6" x14ac:dyDescent="0.2">
      <c r="A29" s="48">
        <v>16</v>
      </c>
      <c r="B29" s="14" t="s">
        <v>25</v>
      </c>
      <c r="C29" s="12"/>
      <c r="D29" s="12">
        <v>-188814</v>
      </c>
      <c r="E29" s="12">
        <v>96385.55</v>
      </c>
      <c r="F29" s="12">
        <f t="shared" si="0"/>
        <v>-92428.45</v>
      </c>
    </row>
    <row r="30" spans="1:6" x14ac:dyDescent="0.2">
      <c r="A30" s="48">
        <v>17</v>
      </c>
      <c r="B30" s="14" t="s">
        <v>13</v>
      </c>
      <c r="C30" s="12"/>
      <c r="D30" s="12">
        <v>-92295.56</v>
      </c>
      <c r="E30" s="12">
        <v>96385.55</v>
      </c>
      <c r="F30" s="12">
        <f t="shared" si="0"/>
        <v>4089.9900000000052</v>
      </c>
    </row>
    <row r="31" spans="1:6" x14ac:dyDescent="0.2">
      <c r="A31" s="48">
        <v>18</v>
      </c>
      <c r="B31" s="14" t="s">
        <v>4</v>
      </c>
      <c r="C31" s="12"/>
      <c r="D31" s="12">
        <v>-1182758.1200000001</v>
      </c>
      <c r="E31" s="12">
        <v>96385.55</v>
      </c>
      <c r="F31" s="12">
        <f t="shared" si="0"/>
        <v>-1086372.57</v>
      </c>
    </row>
    <row r="32" spans="1:6" x14ac:dyDescent="0.2">
      <c r="A32" s="48">
        <v>19</v>
      </c>
      <c r="B32" s="14" t="s">
        <v>14</v>
      </c>
      <c r="C32" s="12"/>
      <c r="D32" s="12">
        <v>-56112.84</v>
      </c>
      <c r="E32" s="12">
        <v>96385.55</v>
      </c>
      <c r="F32" s="12">
        <f t="shared" si="0"/>
        <v>40272.710000000006</v>
      </c>
    </row>
    <row r="33" spans="1:7" x14ac:dyDescent="0.2">
      <c r="A33" s="48">
        <v>20</v>
      </c>
      <c r="B33" s="14" t="s">
        <v>15</v>
      </c>
      <c r="C33" s="12"/>
      <c r="D33" s="12">
        <v>-159278.12</v>
      </c>
      <c r="E33" s="12">
        <v>96385.45</v>
      </c>
      <c r="F33" s="12">
        <f t="shared" si="0"/>
        <v>-62892.67</v>
      </c>
    </row>
    <row r="34" spans="1:7" x14ac:dyDescent="0.2">
      <c r="A34" s="99" t="s">
        <v>0</v>
      </c>
      <c r="B34" s="100"/>
      <c r="C34" s="13">
        <f>SUM(C14:C33)</f>
        <v>0</v>
      </c>
      <c r="D34" s="13">
        <f>SUM(D14:D33)</f>
        <v>-3245023.0000000005</v>
      </c>
      <c r="E34" s="13">
        <f>SUM(E14:E33)</f>
        <v>1927710.9000000006</v>
      </c>
      <c r="F34" s="13">
        <f t="shared" ref="F34" si="1">SUM(F14:F33)</f>
        <v>-1317312.0999999999</v>
      </c>
      <c r="G34" s="56"/>
    </row>
    <row r="36" spans="1:7" x14ac:dyDescent="0.2">
      <c r="B36" s="57"/>
      <c r="C36" s="54"/>
    </row>
    <row r="37" spans="1:7" x14ac:dyDescent="0.2">
      <c r="B37" s="5"/>
      <c r="C37" s="54"/>
    </row>
    <row r="38" spans="1:7" x14ac:dyDescent="0.2">
      <c r="B38" s="5"/>
      <c r="C38" s="53"/>
    </row>
    <row r="39" spans="1:7" x14ac:dyDescent="0.2">
      <c r="B39" s="5"/>
      <c r="C39" s="54"/>
      <c r="F39" s="55"/>
    </row>
    <row r="40" spans="1:7" x14ac:dyDescent="0.2">
      <c r="B40" s="5"/>
      <c r="C40" s="54"/>
    </row>
    <row r="41" spans="1:7" x14ac:dyDescent="0.2">
      <c r="B41" s="5"/>
      <c r="C41" s="53"/>
    </row>
    <row r="42" spans="1:7" x14ac:dyDescent="0.2">
      <c r="B42" s="5"/>
      <c r="C42" s="54"/>
    </row>
    <row r="43" spans="1:7" x14ac:dyDescent="0.2">
      <c r="B43" s="5"/>
      <c r="C43" s="54"/>
    </row>
    <row r="44" spans="1:7" x14ac:dyDescent="0.2">
      <c r="C44" s="54"/>
    </row>
    <row r="45" spans="1:7" x14ac:dyDescent="0.2">
      <c r="C45" s="54"/>
    </row>
    <row r="46" spans="1:7" x14ac:dyDescent="0.2">
      <c r="C46" s="6"/>
    </row>
    <row r="47" spans="1:7" x14ac:dyDescent="0.2">
      <c r="C47" s="5"/>
    </row>
  </sheetData>
  <mergeCells count="10">
    <mergeCell ref="A34:B34"/>
    <mergeCell ref="A5:F5"/>
    <mergeCell ref="A6:F6"/>
    <mergeCell ref="A7:F7"/>
    <mergeCell ref="A9:F9"/>
    <mergeCell ref="B11:B13"/>
    <mergeCell ref="C11:C13"/>
    <mergeCell ref="D11:D13"/>
    <mergeCell ref="E11:E13"/>
    <mergeCell ref="F11:F13"/>
  </mergeCells>
  <printOptions horizontalCentered="1"/>
  <pageMargins left="0.70866141732283472" right="0.19685039370078741" top="0.98425196850393704" bottom="0.98425196850393704" header="0" footer="0"/>
  <pageSetup orientation="landscape" horizontalDpi="4294967294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L46"/>
  <sheetViews>
    <sheetView topLeftCell="A10" workbookViewId="0">
      <selection activeCell="A7" sqref="A7:L9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12" ht="16.5" x14ac:dyDescent="0.25">
      <c r="A3" s="76" t="s">
        <v>20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13.5" customHeight="1" x14ac:dyDescent="0.2">
      <c r="A4" s="77" t="s">
        <v>24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 ht="13.5" customHeight="1" x14ac:dyDescent="0.2">
      <c r="A5" s="84" t="s">
        <v>23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ht="13.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13.5" customHeight="1" x14ac:dyDescent="0.2"/>
    <row r="8" spans="1:12" ht="13.5" customHeight="1" x14ac:dyDescent="0.2">
      <c r="A8" s="83" t="s">
        <v>52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ht="13.5" customHeight="1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</row>
    <row r="10" spans="1:12" ht="13.5" customHeight="1" x14ac:dyDescent="0.2">
      <c r="L10" s="47" t="s">
        <v>26</v>
      </c>
    </row>
    <row r="11" spans="1:12" ht="13.5" customHeight="1" x14ac:dyDescent="0.2">
      <c r="A11" s="9" t="s">
        <v>1</v>
      </c>
      <c r="B11" s="80" t="s">
        <v>39</v>
      </c>
      <c r="C11" s="85" t="s">
        <v>30</v>
      </c>
      <c r="D11" s="85" t="s">
        <v>31</v>
      </c>
      <c r="E11" s="85" t="s">
        <v>32</v>
      </c>
      <c r="F11" s="85" t="s">
        <v>36</v>
      </c>
      <c r="G11" s="85" t="s">
        <v>33</v>
      </c>
      <c r="H11" s="85" t="s">
        <v>29</v>
      </c>
      <c r="I11" s="85" t="s">
        <v>34</v>
      </c>
      <c r="J11" s="85" t="s">
        <v>35</v>
      </c>
      <c r="K11" s="85" t="s">
        <v>38</v>
      </c>
      <c r="L11" s="85" t="s">
        <v>0</v>
      </c>
    </row>
    <row r="12" spans="1:12" ht="13.5" customHeight="1" x14ac:dyDescent="0.2">
      <c r="A12" s="10" t="s">
        <v>2</v>
      </c>
      <c r="B12" s="81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12" ht="13.5" customHeight="1" x14ac:dyDescent="0.2">
      <c r="A13" s="11" t="s">
        <v>3</v>
      </c>
      <c r="B13" s="82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2" ht="13.5" customHeight="1" x14ac:dyDescent="0.2">
      <c r="A14" s="48">
        <v>1</v>
      </c>
      <c r="B14" s="14" t="s">
        <v>5</v>
      </c>
      <c r="C14" s="12">
        <f>Mayo!C14+'FEIEF 2016 4-6 '!C14</f>
        <v>4349486.26</v>
      </c>
      <c r="D14" s="12">
        <f>Mayo!D14+'FEIEF 2016 4-6 '!D14+'Ajuste definitivo 2016'!D14</f>
        <v>1339284.97</v>
      </c>
      <c r="E14" s="12">
        <f>Mayo!E14+'Ajuste definitivo 2016'!E14</f>
        <v>183591.49</v>
      </c>
      <c r="F14" s="12">
        <f>Mayo!F14</f>
        <v>0</v>
      </c>
      <c r="G14" s="12">
        <f>Mayo!G14</f>
        <v>22534.47</v>
      </c>
      <c r="H14" s="12">
        <f>Mayo!H14+'FEIEF 2016 4-6 '!E14</f>
        <v>120939.02</v>
      </c>
      <c r="I14" s="12">
        <f>Mayo!I14</f>
        <v>284633.84999999998</v>
      </c>
      <c r="J14" s="12">
        <f>Mayo!J14</f>
        <v>157408.17000000001</v>
      </c>
      <c r="K14" s="12">
        <f>Mayo!K14</f>
        <v>0</v>
      </c>
      <c r="L14" s="12">
        <f>SUM(C14:K14)</f>
        <v>6457878.2299999986</v>
      </c>
    </row>
    <row r="15" spans="1:12" ht="13.5" customHeight="1" x14ac:dyDescent="0.2">
      <c r="A15" s="48">
        <v>2</v>
      </c>
      <c r="B15" s="14" t="s">
        <v>6</v>
      </c>
      <c r="C15" s="12">
        <f>Mayo!C15+'FEIEF 2016 4-6 '!C15</f>
        <v>3150147.74</v>
      </c>
      <c r="D15" s="12">
        <f>Mayo!D15+'FEIEF 2016 4-6 '!D15+'Ajuste definitivo 2016'!D15</f>
        <v>869123.47</v>
      </c>
      <c r="E15" s="12">
        <f>Mayo!E15+'Ajuste definitivo 2016'!E15</f>
        <v>213788.40000000002</v>
      </c>
      <c r="F15" s="12">
        <f>Mayo!F15</f>
        <v>0</v>
      </c>
      <c r="G15" s="12">
        <f>Mayo!G15</f>
        <v>17695.07</v>
      </c>
      <c r="H15" s="12">
        <f>Mayo!H15+'FEIEF 2016 4-6 '!E15</f>
        <v>49193.61</v>
      </c>
      <c r="I15" s="12">
        <f>Mayo!I15</f>
        <v>136270.1</v>
      </c>
      <c r="J15" s="12">
        <f>Mayo!J15</f>
        <v>64505.84</v>
      </c>
      <c r="K15" s="12">
        <f>Mayo!K15</f>
        <v>0</v>
      </c>
      <c r="L15" s="12">
        <f t="shared" ref="L15:L33" si="0">SUM(C15:K15)</f>
        <v>4500724.2300000004</v>
      </c>
    </row>
    <row r="16" spans="1:12" ht="13.5" customHeight="1" x14ac:dyDescent="0.2">
      <c r="A16" s="48">
        <v>3</v>
      </c>
      <c r="B16" s="14" t="s">
        <v>21</v>
      </c>
      <c r="C16" s="12">
        <f>Mayo!C16+'FEIEF 2016 4-6 '!C16</f>
        <v>3012111.36</v>
      </c>
      <c r="D16" s="12">
        <f>Mayo!D16+'FEIEF 2016 4-6 '!D16+'Ajuste definitivo 2016'!D16</f>
        <v>810961.03</v>
      </c>
      <c r="E16" s="12">
        <f>Mayo!E16+'Ajuste definitivo 2016'!E16</f>
        <v>219368.26</v>
      </c>
      <c r="F16" s="12">
        <f>Mayo!F16</f>
        <v>0</v>
      </c>
      <c r="G16" s="12">
        <f>Mayo!G16</f>
        <v>17167.07</v>
      </c>
      <c r="H16" s="12">
        <f>Mayo!H16+'FEIEF 2016 4-6 '!E16</f>
        <v>35989.79</v>
      </c>
      <c r="I16" s="12">
        <f>Mayo!I16</f>
        <v>119647.74</v>
      </c>
      <c r="J16" s="12">
        <f>Mayo!J16</f>
        <v>47228.13</v>
      </c>
      <c r="K16" s="12">
        <f>Mayo!K16</f>
        <v>18733</v>
      </c>
      <c r="L16" s="12">
        <f t="shared" si="0"/>
        <v>4281206.379999999</v>
      </c>
    </row>
    <row r="17" spans="1:12" ht="13.5" customHeight="1" x14ac:dyDescent="0.2">
      <c r="A17" s="48">
        <v>4</v>
      </c>
      <c r="B17" s="14" t="s">
        <v>22</v>
      </c>
      <c r="C17" s="12">
        <f>Mayo!C17+'FEIEF 2016 4-6 '!C17</f>
        <v>6152013.6300000008</v>
      </c>
      <c r="D17" s="12">
        <f>Mayo!D17+'FEIEF 2016 4-6 '!D17+'Ajuste definitivo 2016'!D17</f>
        <v>2566769.3199999998</v>
      </c>
      <c r="E17" s="12">
        <f>Mayo!E17+'Ajuste definitivo 2016'!E17</f>
        <v>202300.44</v>
      </c>
      <c r="F17" s="12">
        <f>Mayo!F17</f>
        <v>64.08</v>
      </c>
      <c r="G17" s="12">
        <f>Mayo!G17</f>
        <v>53168.42</v>
      </c>
      <c r="H17" s="12">
        <f>Mayo!H17+'FEIEF 2016 4-6 '!E17</f>
        <v>356935.01999999996</v>
      </c>
      <c r="I17" s="12">
        <f>Mayo!I17</f>
        <v>583445.52</v>
      </c>
      <c r="J17" s="12">
        <f>Mayo!J17</f>
        <v>410121.36</v>
      </c>
      <c r="K17" s="12">
        <f>Mayo!K17</f>
        <v>276831</v>
      </c>
      <c r="L17" s="12">
        <f t="shared" si="0"/>
        <v>10601648.789999999</v>
      </c>
    </row>
    <row r="18" spans="1:12" ht="13.5" customHeight="1" x14ac:dyDescent="0.2">
      <c r="A18" s="48">
        <v>5</v>
      </c>
      <c r="B18" s="14" t="s">
        <v>7</v>
      </c>
      <c r="C18" s="12">
        <f>Mayo!C18+'FEIEF 2016 4-6 '!C18</f>
        <v>6013353.6900000004</v>
      </c>
      <c r="D18" s="12">
        <f>Mayo!D18+'FEIEF 2016 4-6 '!D18+'Ajuste definitivo 2016'!D18</f>
        <v>1953754.5299999998</v>
      </c>
      <c r="E18" s="12">
        <f>Mayo!E18+'Ajuste definitivo 2016'!E18</f>
        <v>169313.61</v>
      </c>
      <c r="F18" s="12">
        <f>Mayo!F18</f>
        <v>0</v>
      </c>
      <c r="G18" s="12">
        <f>Mayo!G18</f>
        <v>34284.839999999997</v>
      </c>
      <c r="H18" s="12">
        <f>Mayo!H18+'FEIEF 2016 4-6 '!E18</f>
        <v>224990.53</v>
      </c>
      <c r="I18" s="12">
        <f>Mayo!I18</f>
        <v>460371.23</v>
      </c>
      <c r="J18" s="12">
        <f>Mayo!J18</f>
        <v>289217.46000000002</v>
      </c>
      <c r="K18" s="12">
        <f>Mayo!K18</f>
        <v>0</v>
      </c>
      <c r="L18" s="12">
        <f t="shared" si="0"/>
        <v>9145285.8900000025</v>
      </c>
    </row>
    <row r="19" spans="1:12" ht="13.5" customHeight="1" x14ac:dyDescent="0.2">
      <c r="A19" s="48">
        <v>6</v>
      </c>
      <c r="B19" s="14" t="s">
        <v>17</v>
      </c>
      <c r="C19" s="12">
        <f>Mayo!C19+'FEIEF 2016 4-6 '!C19</f>
        <v>2725349.75</v>
      </c>
      <c r="D19" s="12">
        <f>Mayo!D19+'FEIEF 2016 4-6 '!D19+'Ajuste definitivo 2016'!D19</f>
        <v>601078.29</v>
      </c>
      <c r="E19" s="12">
        <f>Mayo!E19+'Ajuste definitivo 2016'!E19</f>
        <v>275002.77</v>
      </c>
      <c r="F19" s="12">
        <f>Mayo!F19</f>
        <v>0</v>
      </c>
      <c r="G19" s="12">
        <f>Mayo!G19</f>
        <v>21363.75</v>
      </c>
      <c r="H19" s="12">
        <f>Mayo!H19+'FEIEF 2016 4-6 '!E19</f>
        <v>106010.59</v>
      </c>
      <c r="I19" s="12">
        <f>Mayo!I19</f>
        <v>516388.94</v>
      </c>
      <c r="J19" s="12">
        <f>Mayo!J19</f>
        <v>140555.29999999999</v>
      </c>
      <c r="K19" s="12">
        <f>Mayo!K19</f>
        <v>0</v>
      </c>
      <c r="L19" s="12">
        <f t="shared" si="0"/>
        <v>4385749.3899999997</v>
      </c>
    </row>
    <row r="20" spans="1:12" x14ac:dyDescent="0.2">
      <c r="A20" s="48">
        <v>7</v>
      </c>
      <c r="B20" s="14" t="s">
        <v>18</v>
      </c>
      <c r="C20" s="12">
        <f>Mayo!C20+'FEIEF 2016 4-6 '!C20</f>
        <v>2231897.36</v>
      </c>
      <c r="D20" s="12">
        <f>Mayo!D20+'FEIEF 2016 4-6 '!D20+'Ajuste definitivo 2016'!D20</f>
        <v>535226.88</v>
      </c>
      <c r="E20" s="12">
        <f>Mayo!E20+'Ajuste definitivo 2016'!E20</f>
        <v>272048.73</v>
      </c>
      <c r="F20" s="12">
        <f>Mayo!F20</f>
        <v>0</v>
      </c>
      <c r="G20" s="12">
        <f>Mayo!G20</f>
        <v>15005.86</v>
      </c>
      <c r="H20" s="12">
        <f>Mayo!H20+'FEIEF 2016 4-6 '!E20</f>
        <v>36542.300000000003</v>
      </c>
      <c r="I20" s="12">
        <f>Mayo!I20</f>
        <v>165508.43</v>
      </c>
      <c r="J20" s="12">
        <f>Mayo!J20</f>
        <v>48100.28</v>
      </c>
      <c r="K20" s="12">
        <f>Mayo!K20</f>
        <v>0</v>
      </c>
      <c r="L20" s="12">
        <f t="shared" si="0"/>
        <v>3304329.8399999994</v>
      </c>
    </row>
    <row r="21" spans="1:12" x14ac:dyDescent="0.2">
      <c r="A21" s="48">
        <v>8</v>
      </c>
      <c r="B21" s="14" t="s">
        <v>8</v>
      </c>
      <c r="C21" s="12">
        <f>Mayo!C21+'FEIEF 2016 4-6 '!C21</f>
        <v>3780631.46</v>
      </c>
      <c r="D21" s="12">
        <f>Mayo!D21+'FEIEF 2016 4-6 '!D21+'Ajuste definitivo 2016'!D21</f>
        <v>1152590.5599999998</v>
      </c>
      <c r="E21" s="12">
        <f>Mayo!E21+'Ajuste definitivo 2016'!E21</f>
        <v>193110.08000000002</v>
      </c>
      <c r="F21" s="12">
        <f>Mayo!F21</f>
        <v>0</v>
      </c>
      <c r="G21" s="12">
        <f>Mayo!G21</f>
        <v>19320</v>
      </c>
      <c r="H21" s="12">
        <f>Mayo!H21+'FEIEF 2016 4-6 '!E21</f>
        <v>89704.44</v>
      </c>
      <c r="I21" s="12">
        <f>Mayo!I21</f>
        <v>205059.73</v>
      </c>
      <c r="J21" s="12">
        <f>Mayo!J21</f>
        <v>116969.45</v>
      </c>
      <c r="K21" s="12">
        <f>Mayo!K21</f>
        <v>15044</v>
      </c>
      <c r="L21" s="12">
        <f t="shared" si="0"/>
        <v>5572429.7200000007</v>
      </c>
    </row>
    <row r="22" spans="1:12" x14ac:dyDescent="0.2">
      <c r="A22" s="48">
        <v>9</v>
      </c>
      <c r="B22" s="14" t="s">
        <v>9</v>
      </c>
      <c r="C22" s="12">
        <f>Mayo!C22+'FEIEF 2016 4-6 '!C22</f>
        <v>3504915.56</v>
      </c>
      <c r="D22" s="12">
        <f>Mayo!D22+'FEIEF 2016 4-6 '!D22+'Ajuste definitivo 2016'!D22</f>
        <v>984797.5199999999</v>
      </c>
      <c r="E22" s="12">
        <f>Mayo!E22+'Ajuste definitivo 2016'!E22</f>
        <v>202300.44</v>
      </c>
      <c r="F22" s="12">
        <f>Mayo!F22</f>
        <v>85.95</v>
      </c>
      <c r="G22" s="12">
        <f>Mayo!G22</f>
        <v>19019.25</v>
      </c>
      <c r="H22" s="12">
        <f>Mayo!H22+'FEIEF 2016 4-6 '!E22</f>
        <v>55784.729999999996</v>
      </c>
      <c r="I22" s="12">
        <f>Mayo!I22</f>
        <v>180536.23</v>
      </c>
      <c r="J22" s="12">
        <f>Mayo!J22</f>
        <v>73517.119999999995</v>
      </c>
      <c r="K22" s="12">
        <f>Mayo!K22</f>
        <v>0</v>
      </c>
      <c r="L22" s="12">
        <f t="shared" si="0"/>
        <v>5020956.8000000017</v>
      </c>
    </row>
    <row r="23" spans="1:12" x14ac:dyDescent="0.2">
      <c r="A23" s="48">
        <v>10</v>
      </c>
      <c r="B23" s="14" t="s">
        <v>16</v>
      </c>
      <c r="C23" s="12">
        <f>Mayo!C23+'FEIEF 2016 4-6 '!C23</f>
        <v>2502023.91</v>
      </c>
      <c r="D23" s="12">
        <f>Mayo!D23+'FEIEF 2016 4-6 '!D23+'Ajuste definitivo 2016'!D23</f>
        <v>564628.71000000008</v>
      </c>
      <c r="E23" s="12">
        <f>Mayo!E23+'Ajuste definitivo 2016'!E23</f>
        <v>265320.07</v>
      </c>
      <c r="F23" s="12">
        <f>Mayo!F23</f>
        <v>0</v>
      </c>
      <c r="G23" s="12">
        <f>Mayo!G23</f>
        <v>17345.48</v>
      </c>
      <c r="H23" s="12">
        <f>Mayo!H23+'FEIEF 2016 4-6 '!E23</f>
        <v>41829.5</v>
      </c>
      <c r="I23" s="12">
        <f>Mayo!I23</f>
        <v>183806.69</v>
      </c>
      <c r="J23" s="12">
        <f>Mayo!J23</f>
        <v>55495.97</v>
      </c>
      <c r="K23" s="12">
        <f>Mayo!K23</f>
        <v>0</v>
      </c>
      <c r="L23" s="12">
        <f t="shared" si="0"/>
        <v>3630450.33</v>
      </c>
    </row>
    <row r="24" spans="1:12" x14ac:dyDescent="0.2">
      <c r="A24" s="48">
        <v>11</v>
      </c>
      <c r="B24" s="14" t="s">
        <v>10</v>
      </c>
      <c r="C24" s="12">
        <f>Mayo!C24+'FEIEF 2016 4-6 '!C24</f>
        <v>3913853.6199999996</v>
      </c>
      <c r="D24" s="12">
        <f>Mayo!D24+'FEIEF 2016 4-6 '!D24+'Ajuste definitivo 2016'!D24</f>
        <v>1365672.44</v>
      </c>
      <c r="E24" s="12">
        <f>Mayo!E24+'Ajuste definitivo 2016'!E24</f>
        <v>201315.76</v>
      </c>
      <c r="F24" s="12">
        <f>Mayo!F24</f>
        <v>0</v>
      </c>
      <c r="G24" s="12">
        <f>Mayo!G24</f>
        <v>24142.780000000002</v>
      </c>
      <c r="H24" s="12">
        <f>Mayo!H24+'FEIEF 2016 4-6 '!E24</f>
        <v>111800</v>
      </c>
      <c r="I24" s="12">
        <f>Mayo!I24</f>
        <v>368277.61</v>
      </c>
      <c r="J24" s="12">
        <f>Mayo!J24</f>
        <v>146549.39000000001</v>
      </c>
      <c r="K24" s="12">
        <f>Mayo!K24</f>
        <v>0</v>
      </c>
      <c r="L24" s="12">
        <f t="shared" si="0"/>
        <v>6131611.5999999996</v>
      </c>
    </row>
    <row r="25" spans="1:12" x14ac:dyDescent="0.2">
      <c r="A25" s="48">
        <v>12</v>
      </c>
      <c r="B25" s="14" t="s">
        <v>11</v>
      </c>
      <c r="C25" s="12">
        <f>Mayo!C25+'FEIEF 2016 4-6 '!C25</f>
        <v>5693210.04</v>
      </c>
      <c r="D25" s="12">
        <f>Mayo!D25+'FEIEF 2016 4-6 '!D25+'Ajuste definitivo 2016'!D25</f>
        <v>1204635.3399999999</v>
      </c>
      <c r="E25" s="12">
        <f>Mayo!E25+'Ajuste definitivo 2016'!E25</f>
        <v>189335.47</v>
      </c>
      <c r="F25" s="12">
        <f>Mayo!F25</f>
        <v>0</v>
      </c>
      <c r="G25" s="12">
        <f>Mayo!G25</f>
        <v>40931.72</v>
      </c>
      <c r="H25" s="12">
        <f>Mayo!H25+'FEIEF 2016 4-6 '!E25</f>
        <v>73293.150000000009</v>
      </c>
      <c r="I25" s="12">
        <f>Mayo!I25</f>
        <v>198661.79</v>
      </c>
      <c r="J25" s="12">
        <f>Mayo!J25</f>
        <v>96408.03</v>
      </c>
      <c r="K25" s="12">
        <f>Mayo!K25</f>
        <v>133952</v>
      </c>
      <c r="L25" s="12">
        <f t="shared" si="0"/>
        <v>7630427.54</v>
      </c>
    </row>
    <row r="26" spans="1:12" x14ac:dyDescent="0.2">
      <c r="A26" s="48">
        <v>13</v>
      </c>
      <c r="B26" s="14" t="s">
        <v>12</v>
      </c>
      <c r="C26" s="12">
        <f>Mayo!C26+'FEIEF 2016 4-6 '!C26</f>
        <v>5488024.6200000001</v>
      </c>
      <c r="D26" s="12">
        <f>Mayo!D26+'FEIEF 2016 4-6 '!D26+'Ajuste definitivo 2016'!D26</f>
        <v>1683175.02</v>
      </c>
      <c r="E26" s="12">
        <f>Mayo!E26+'Ajuste definitivo 2016'!E26</f>
        <v>168821.27000000002</v>
      </c>
      <c r="F26" s="12">
        <f>Mayo!F26</f>
        <v>0</v>
      </c>
      <c r="G26" s="12">
        <f>Mayo!G26</f>
        <v>26678.27</v>
      </c>
      <c r="H26" s="12">
        <f>Mayo!H26+'FEIEF 2016 4-6 '!E26</f>
        <v>130541.37999999999</v>
      </c>
      <c r="I26" s="12">
        <f>Mayo!I26</f>
        <v>258235.89</v>
      </c>
      <c r="J26" s="12">
        <f>Mayo!J26</f>
        <v>173287.19</v>
      </c>
      <c r="K26" s="12">
        <f>Mayo!K26</f>
        <v>0</v>
      </c>
      <c r="L26" s="12">
        <f t="shared" si="0"/>
        <v>7928763.6399999997</v>
      </c>
    </row>
    <row r="27" spans="1:12" x14ac:dyDescent="0.2">
      <c r="A27" s="48">
        <v>14</v>
      </c>
      <c r="B27" s="14" t="s">
        <v>37</v>
      </c>
      <c r="C27" s="12">
        <f>Mayo!C27+'FEIEF 2016 4-6 '!C27</f>
        <v>2810063.48</v>
      </c>
      <c r="D27" s="12">
        <f>Mayo!D27+'FEIEF 2016 4-6 '!D27+'Ajuste definitivo 2016'!D27</f>
        <v>950196.05999999994</v>
      </c>
      <c r="E27" s="12">
        <f>Mayo!E27+'Ajuste definitivo 2016'!E27</f>
        <v>228886.84999999998</v>
      </c>
      <c r="F27" s="12">
        <f>Mayo!F27</f>
        <v>0</v>
      </c>
      <c r="G27" s="12">
        <f>Mayo!G27</f>
        <v>16347.24</v>
      </c>
      <c r="H27" s="12">
        <f>Mayo!H27+'FEIEF 2016 4-6 '!E27</f>
        <v>24715.379999999997</v>
      </c>
      <c r="I27" s="12">
        <f>Mayo!I27</f>
        <v>95761.61</v>
      </c>
      <c r="J27" s="12">
        <f>Mayo!J27</f>
        <v>32340.16</v>
      </c>
      <c r="K27" s="12">
        <f>Mayo!K27</f>
        <v>0</v>
      </c>
      <c r="L27" s="12">
        <f t="shared" si="0"/>
        <v>4158310.7800000003</v>
      </c>
    </row>
    <row r="28" spans="1:12" x14ac:dyDescent="0.2">
      <c r="A28" s="48">
        <v>15</v>
      </c>
      <c r="B28" s="14" t="s">
        <v>28</v>
      </c>
      <c r="C28" s="12">
        <f>Mayo!C28+'FEIEF 2016 4-6 '!C28</f>
        <v>3578246.9699999997</v>
      </c>
      <c r="D28" s="12">
        <f>Mayo!D28+'FEIEF 2016 4-6 '!D28+'Ajuste definitivo 2016'!D28</f>
        <v>996076.13</v>
      </c>
      <c r="E28" s="12">
        <f>Mayo!E28+'Ajuste definitivo 2016'!E28</f>
        <v>202300.44</v>
      </c>
      <c r="F28" s="12">
        <f>Mayo!F28</f>
        <v>0</v>
      </c>
      <c r="G28" s="12">
        <f>Mayo!G28</f>
        <v>19992.43</v>
      </c>
      <c r="H28" s="12">
        <f>Mayo!H28+'FEIEF 2016 4-6 '!E28</f>
        <v>75206.2</v>
      </c>
      <c r="I28" s="12">
        <f>Mayo!I28</f>
        <v>177615.71</v>
      </c>
      <c r="J28" s="12">
        <f>Mayo!J28</f>
        <v>97966.65</v>
      </c>
      <c r="K28" s="12">
        <f>Mayo!K28</f>
        <v>0</v>
      </c>
      <c r="L28" s="12">
        <f t="shared" si="0"/>
        <v>5147404.53</v>
      </c>
    </row>
    <row r="29" spans="1:12" x14ac:dyDescent="0.2">
      <c r="A29" s="48">
        <v>16</v>
      </c>
      <c r="B29" s="14" t="s">
        <v>25</v>
      </c>
      <c r="C29" s="12">
        <f>Mayo!C29+'FEIEF 2016 4-6 '!C29</f>
        <v>9135246.4400000013</v>
      </c>
      <c r="D29" s="12">
        <f>Mayo!D29+'FEIEF 2016 4-6 '!D29+'Ajuste definitivo 2016'!D29</f>
        <v>4037297.4799999995</v>
      </c>
      <c r="E29" s="12">
        <f>Mayo!E29+'Ajuste definitivo 2016'!E29</f>
        <v>146830.04</v>
      </c>
      <c r="F29" s="12">
        <f>Mayo!F29</f>
        <v>59.9</v>
      </c>
      <c r="G29" s="12">
        <f>Mayo!G29</f>
        <v>40080.75</v>
      </c>
      <c r="H29" s="12">
        <f>Mayo!H29+'FEIEF 2016 4-6 '!E29</f>
        <v>294738.83</v>
      </c>
      <c r="I29" s="12">
        <f>Mayo!I29</f>
        <v>633170.64</v>
      </c>
      <c r="J29" s="12">
        <f>Mayo!J29</f>
        <v>386358.36</v>
      </c>
      <c r="K29" s="12">
        <f>Mayo!K29</f>
        <v>0</v>
      </c>
      <c r="L29" s="12">
        <f t="shared" si="0"/>
        <v>14673782.440000001</v>
      </c>
    </row>
    <row r="30" spans="1:12" x14ac:dyDescent="0.2">
      <c r="A30" s="48">
        <v>17</v>
      </c>
      <c r="B30" s="14" t="s">
        <v>13</v>
      </c>
      <c r="C30" s="12">
        <f>Mayo!C30+'FEIEF 2016 4-6 '!C30</f>
        <v>4503938.4899999993</v>
      </c>
      <c r="D30" s="12">
        <f>Mayo!D30+'FEIEF 2016 4-6 '!D30+'Ajuste definitivo 2016'!D30</f>
        <v>1339719.27</v>
      </c>
      <c r="E30" s="12">
        <f>Mayo!E30+'Ajuste definitivo 2016'!E30</f>
        <v>185889.08000000002</v>
      </c>
      <c r="F30" s="12">
        <f>Mayo!F30</f>
        <v>0</v>
      </c>
      <c r="G30" s="12">
        <f>Mayo!G30</f>
        <v>26094.73</v>
      </c>
      <c r="H30" s="12">
        <f>Mayo!H30+'FEIEF 2016 4-6 '!E30</f>
        <v>130398.29999999999</v>
      </c>
      <c r="I30" s="12">
        <f>Mayo!I30</f>
        <v>335913.7</v>
      </c>
      <c r="J30" s="12">
        <f>Mayo!J30</f>
        <v>169449.55</v>
      </c>
      <c r="K30" s="12">
        <f>Mayo!K30</f>
        <v>1080739</v>
      </c>
      <c r="L30" s="12">
        <f t="shared" si="0"/>
        <v>7772142.1200000001</v>
      </c>
    </row>
    <row r="31" spans="1:12" x14ac:dyDescent="0.2">
      <c r="A31" s="48">
        <v>18</v>
      </c>
      <c r="B31" s="14" t="s">
        <v>4</v>
      </c>
      <c r="C31" s="12">
        <f>Mayo!C31+'FEIEF 2016 4-6 '!C31</f>
        <v>39153575.219999999</v>
      </c>
      <c r="D31" s="12">
        <f>Mayo!D31+'FEIEF 2016 4-6 '!D31+'Ajuste definitivo 2016'!D31</f>
        <v>15373774.129999999</v>
      </c>
      <c r="E31" s="12">
        <f>Mayo!E31+'Ajuste definitivo 2016'!E31</f>
        <v>125002.93000000001</v>
      </c>
      <c r="F31" s="12">
        <f>Mayo!F31</f>
        <v>1615.59</v>
      </c>
      <c r="G31" s="12">
        <f>Mayo!G31</f>
        <v>140662.49</v>
      </c>
      <c r="H31" s="12">
        <f>Mayo!H31+'FEIEF 2016 4-6 '!E31</f>
        <v>1416408</v>
      </c>
      <c r="I31" s="12">
        <f>Mayo!I31</f>
        <v>2162797.66</v>
      </c>
      <c r="J31" s="12">
        <f>Mayo!J31</f>
        <v>1548557.13</v>
      </c>
      <c r="K31" s="12">
        <f>Mayo!K31</f>
        <v>0</v>
      </c>
      <c r="L31" s="12">
        <f t="shared" si="0"/>
        <v>59922393.149999999</v>
      </c>
    </row>
    <row r="32" spans="1:12" x14ac:dyDescent="0.2">
      <c r="A32" s="48">
        <v>19</v>
      </c>
      <c r="B32" s="14" t="s">
        <v>14</v>
      </c>
      <c r="C32" s="12">
        <f>Mayo!C32+'FEIEF 2016 4-6 '!C32</f>
        <v>4113828.2900000005</v>
      </c>
      <c r="D32" s="12">
        <f>Mayo!D32+'FEIEF 2016 4-6 '!D32+'Ajuste definitivo 2016'!D32</f>
        <v>1514766.8299999998</v>
      </c>
      <c r="E32" s="12">
        <f>Mayo!E32+'Ajuste definitivo 2016'!E32</f>
        <v>180801.56</v>
      </c>
      <c r="F32" s="12">
        <f>Mayo!F32</f>
        <v>0</v>
      </c>
      <c r="G32" s="12">
        <f>Mayo!G32</f>
        <v>17949.03</v>
      </c>
      <c r="H32" s="12">
        <f>Mayo!H32+'FEIEF 2016 4-6 '!E32</f>
        <v>98772.92</v>
      </c>
      <c r="I32" s="12">
        <f>Mayo!I32</f>
        <v>209597.86</v>
      </c>
      <c r="J32" s="12">
        <f>Mayo!J32</f>
        <v>129352.36</v>
      </c>
      <c r="K32" s="12">
        <f>Mayo!K32</f>
        <v>0</v>
      </c>
      <c r="L32" s="12">
        <f t="shared" si="0"/>
        <v>6265068.8500000006</v>
      </c>
    </row>
    <row r="33" spans="1:12" x14ac:dyDescent="0.2">
      <c r="A33" s="48">
        <v>20</v>
      </c>
      <c r="B33" s="14" t="s">
        <v>15</v>
      </c>
      <c r="C33" s="12">
        <f>Mayo!C33+'FEIEF 2016 4-6 '!C33</f>
        <v>4387011.82</v>
      </c>
      <c r="D33" s="12">
        <f>Mayo!D33+'FEIEF 2016 4-6 '!D33+'Ajuste definitivo 2016'!D33</f>
        <v>1325624.23</v>
      </c>
      <c r="E33" s="12">
        <f>Mayo!E33+'Ajuste definitivo 2016'!E33</f>
        <v>194422.86</v>
      </c>
      <c r="F33" s="12">
        <f>Mayo!F33</f>
        <v>0</v>
      </c>
      <c r="G33" s="12">
        <f>Mayo!G33</f>
        <v>27699.15</v>
      </c>
      <c r="H33" s="12">
        <f>Mayo!H33+'FEIEF 2016 4-6 '!E33</f>
        <v>152223.10999999999</v>
      </c>
      <c r="I33" s="12">
        <f>Mayo!I33</f>
        <v>294432.84999999998</v>
      </c>
      <c r="J33" s="12">
        <f>Mayo!J33</f>
        <v>198093.58</v>
      </c>
      <c r="K33" s="12">
        <f>Mayo!K33</f>
        <v>0</v>
      </c>
      <c r="L33" s="12">
        <f t="shared" si="0"/>
        <v>6579507.6000000015</v>
      </c>
    </row>
    <row r="34" spans="1:12" x14ac:dyDescent="0.2">
      <c r="A34" s="99" t="s">
        <v>0</v>
      </c>
      <c r="B34" s="100"/>
      <c r="C34" s="13">
        <f>SUM(C14:C33)</f>
        <v>120198929.70999998</v>
      </c>
      <c r="D34" s="13">
        <f t="shared" ref="D34:L34" si="1">SUM(D14:D33)</f>
        <v>41169152.209999993</v>
      </c>
      <c r="E34" s="13">
        <f t="shared" si="1"/>
        <v>4019750.5500000003</v>
      </c>
      <c r="F34" s="13">
        <f>SUM(F14:F33)</f>
        <v>1825.52</v>
      </c>
      <c r="G34" s="13">
        <f t="shared" si="1"/>
        <v>617482.79999999993</v>
      </c>
      <c r="H34" s="13">
        <f t="shared" si="1"/>
        <v>3626016.7999999993</v>
      </c>
      <c r="I34" s="13">
        <f t="shared" si="1"/>
        <v>7570133.7800000003</v>
      </c>
      <c r="J34" s="13">
        <f t="shared" si="1"/>
        <v>4381481.4799999986</v>
      </c>
      <c r="K34" s="13">
        <f t="shared" si="1"/>
        <v>1525299</v>
      </c>
      <c r="L34" s="13">
        <f t="shared" si="1"/>
        <v>183110071.84999999</v>
      </c>
    </row>
    <row r="35" spans="1:12" x14ac:dyDescent="0.2">
      <c r="K35" s="56"/>
    </row>
    <row r="36" spans="1:12" x14ac:dyDescent="0.2">
      <c r="B36" s="5" t="s">
        <v>19</v>
      </c>
      <c r="C36" s="54"/>
      <c r="F36" s="6"/>
      <c r="G36" s="5"/>
      <c r="H36" s="5"/>
      <c r="I36" s="5"/>
      <c r="J36" s="5"/>
      <c r="K36" s="5"/>
    </row>
    <row r="37" spans="1:12" x14ac:dyDescent="0.2">
      <c r="B37" s="5" t="s">
        <v>19</v>
      </c>
      <c r="C37" s="53"/>
      <c r="F37" s="6"/>
      <c r="G37" s="5"/>
      <c r="H37" s="5"/>
      <c r="I37" s="5"/>
      <c r="J37" s="5"/>
      <c r="K37" s="5"/>
    </row>
    <row r="38" spans="1:12" x14ac:dyDescent="0.2">
      <c r="B38" s="5"/>
      <c r="C38" s="54"/>
      <c r="F38" s="6"/>
      <c r="G38" s="5"/>
      <c r="H38" s="5"/>
      <c r="I38" s="55"/>
      <c r="J38" s="55"/>
      <c r="K38" s="55"/>
      <c r="L38" s="55"/>
    </row>
    <row r="39" spans="1:12" x14ac:dyDescent="0.2">
      <c r="B39" s="5" t="s">
        <v>19</v>
      </c>
      <c r="C39" s="54"/>
      <c r="F39" s="6"/>
      <c r="G39" s="5"/>
      <c r="H39" s="5"/>
      <c r="I39" s="5"/>
      <c r="J39" s="5"/>
      <c r="K39" s="5"/>
    </row>
    <row r="40" spans="1:12" x14ac:dyDescent="0.2">
      <c r="B40" s="5"/>
      <c r="C40" s="53"/>
      <c r="G40" s="5"/>
      <c r="H40" s="5"/>
      <c r="I40" s="5"/>
      <c r="J40" s="5"/>
      <c r="K40" s="5"/>
    </row>
    <row r="41" spans="1:12" x14ac:dyDescent="0.2">
      <c r="B41" s="5"/>
      <c r="C41" s="54"/>
      <c r="G41" s="5"/>
      <c r="H41" s="5"/>
      <c r="I41" s="5"/>
      <c r="J41" s="5"/>
      <c r="K41" s="5"/>
    </row>
    <row r="42" spans="1:12" x14ac:dyDescent="0.2">
      <c r="B42" s="5"/>
      <c r="C42" s="54"/>
      <c r="G42" s="5"/>
      <c r="H42" s="5"/>
      <c r="I42" s="5"/>
      <c r="J42" s="5"/>
      <c r="K42" s="5"/>
    </row>
    <row r="43" spans="1:12" x14ac:dyDescent="0.2">
      <c r="C43" s="54"/>
      <c r="F43" s="6"/>
      <c r="G43" s="5"/>
      <c r="H43" s="5"/>
      <c r="I43" s="5"/>
      <c r="J43" s="5"/>
      <c r="K43" s="5"/>
    </row>
    <row r="44" spans="1:12" x14ac:dyDescent="0.2">
      <c r="C44" s="54"/>
      <c r="G44" s="5"/>
      <c r="H44" s="5"/>
      <c r="I44" s="5"/>
      <c r="J44" s="5"/>
      <c r="K44" s="5"/>
    </row>
    <row r="45" spans="1:12" x14ac:dyDescent="0.2">
      <c r="C45" s="6"/>
    </row>
    <row r="46" spans="1:12" x14ac:dyDescent="0.2">
      <c r="C46" s="5"/>
    </row>
  </sheetData>
  <mergeCells count="16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</mergeCells>
  <printOptions horizontalCentered="1"/>
  <pageMargins left="0.23" right="0.7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AD47"/>
  <sheetViews>
    <sheetView workbookViewId="0">
      <selection activeCell="A7" sqref="A7:L9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76" t="s">
        <v>20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30" ht="13.5" customHeight="1" x14ac:dyDescent="0.2">
      <c r="A4" s="77" t="s">
        <v>24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30" ht="13.5" customHeight="1" x14ac:dyDescent="0.2">
      <c r="A5" s="84" t="s">
        <v>23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30" ht="13.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30" ht="13.5" customHeight="1" x14ac:dyDescent="0.2"/>
    <row r="8" spans="1:30" ht="13.5" customHeight="1" x14ac:dyDescent="0.2">
      <c r="A8" s="83" t="s">
        <v>55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30" ht="13.5" customHeight="1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1:30" ht="13.5" customHeight="1" x14ac:dyDescent="0.2">
      <c r="L10" s="47" t="s">
        <v>26</v>
      </c>
    </row>
    <row r="11" spans="1:30" ht="13.5" customHeight="1" x14ac:dyDescent="0.2">
      <c r="A11" s="9" t="s">
        <v>1</v>
      </c>
      <c r="B11" s="80" t="s">
        <v>39</v>
      </c>
      <c r="C11" s="85" t="s">
        <v>30</v>
      </c>
      <c r="D11" s="85" t="s">
        <v>31</v>
      </c>
      <c r="E11" s="85" t="s">
        <v>32</v>
      </c>
      <c r="F11" s="85" t="s">
        <v>36</v>
      </c>
      <c r="G11" s="85" t="s">
        <v>33</v>
      </c>
      <c r="H11" s="85" t="s">
        <v>29</v>
      </c>
      <c r="I11" s="85" t="s">
        <v>34</v>
      </c>
      <c r="J11" s="85" t="s">
        <v>35</v>
      </c>
      <c r="K11" s="85" t="s">
        <v>38</v>
      </c>
      <c r="L11" s="85" t="s">
        <v>0</v>
      </c>
    </row>
    <row r="12" spans="1:30" ht="13.5" customHeight="1" x14ac:dyDescent="0.2">
      <c r="A12" s="10" t="s">
        <v>2</v>
      </c>
      <c r="B12" s="81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30" ht="13.5" customHeight="1" x14ac:dyDescent="0.2">
      <c r="A13" s="11" t="s">
        <v>3</v>
      </c>
      <c r="B13" s="82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30" ht="13.5" customHeight="1" x14ac:dyDescent="0.2">
      <c r="A14" s="48">
        <v>1</v>
      </c>
      <c r="B14" s="14" t="s">
        <v>5</v>
      </c>
      <c r="C14" s="12">
        <v>3469673.85</v>
      </c>
      <c r="D14" s="12">
        <v>1322797.6599999999</v>
      </c>
      <c r="E14" s="12">
        <v>55221.55</v>
      </c>
      <c r="F14" s="12">
        <v>0</v>
      </c>
      <c r="G14" s="12">
        <v>28692.6</v>
      </c>
      <c r="H14" s="12">
        <v>121671.64</v>
      </c>
      <c r="I14" s="12">
        <v>259855.55</v>
      </c>
      <c r="J14" s="12">
        <v>153300.57</v>
      </c>
      <c r="K14" s="12">
        <v>7967</v>
      </c>
      <c r="L14" s="12">
        <f>SUM(C14:K14)</f>
        <v>5419180.419999999</v>
      </c>
      <c r="N14" s="49"/>
      <c r="O14" s="49"/>
      <c r="P14" s="49"/>
      <c r="Q14" s="49"/>
      <c r="R14" s="49"/>
      <c r="S14" s="50"/>
      <c r="T14" s="50"/>
      <c r="U14" s="50"/>
      <c r="V14" s="50"/>
      <c r="W14" s="49"/>
      <c r="X14" s="49"/>
      <c r="Y14" s="49"/>
      <c r="Z14" s="49"/>
      <c r="AA14" s="49"/>
      <c r="AB14" s="49"/>
      <c r="AC14" s="49"/>
      <c r="AD14" s="49"/>
    </row>
    <row r="15" spans="1:30" ht="13.5" customHeight="1" x14ac:dyDescent="0.2">
      <c r="A15" s="48">
        <v>2</v>
      </c>
      <c r="B15" s="14" t="s">
        <v>6</v>
      </c>
      <c r="C15" s="12">
        <v>2465328.65</v>
      </c>
      <c r="D15" s="12">
        <v>882807.71</v>
      </c>
      <c r="E15" s="12">
        <v>81010.289999999994</v>
      </c>
      <c r="F15" s="12">
        <v>0</v>
      </c>
      <c r="G15" s="12">
        <v>22530.699999999997</v>
      </c>
      <c r="H15" s="12">
        <v>49294.79</v>
      </c>
      <c r="I15" s="12">
        <v>117436.33</v>
      </c>
      <c r="J15" s="12">
        <v>62836.24</v>
      </c>
      <c r="K15" s="12">
        <v>0</v>
      </c>
      <c r="L15" s="12">
        <f t="shared" ref="L15:L33" si="0">SUM(C15:K15)</f>
        <v>3681244.7100000004</v>
      </c>
      <c r="N15" s="49"/>
      <c r="O15" s="49"/>
      <c r="P15" s="49"/>
      <c r="Q15" s="49"/>
      <c r="R15" s="49"/>
      <c r="S15" s="50"/>
      <c r="T15" s="50"/>
      <c r="U15" s="50"/>
      <c r="V15" s="50"/>
      <c r="W15" s="49"/>
      <c r="X15" s="49"/>
      <c r="Y15" s="49"/>
      <c r="Z15" s="49"/>
      <c r="AA15" s="49"/>
      <c r="AB15" s="49"/>
      <c r="AC15" s="49"/>
      <c r="AD15" s="49"/>
    </row>
    <row r="16" spans="1:30" ht="13.5" customHeight="1" x14ac:dyDescent="0.2">
      <c r="A16" s="48">
        <v>3</v>
      </c>
      <c r="B16" s="14" t="s">
        <v>21</v>
      </c>
      <c r="C16" s="12">
        <v>2345641.84</v>
      </c>
      <c r="D16" s="12">
        <v>828924.67</v>
      </c>
      <c r="E16" s="12">
        <v>85775.6</v>
      </c>
      <c r="F16" s="12">
        <v>0</v>
      </c>
      <c r="G16" s="12">
        <v>21858.42</v>
      </c>
      <c r="H16" s="12">
        <v>36057.300000000003</v>
      </c>
      <c r="I16" s="12">
        <v>99117.85</v>
      </c>
      <c r="J16" s="12">
        <v>46007.88</v>
      </c>
      <c r="K16" s="12">
        <v>0</v>
      </c>
      <c r="L16" s="12">
        <f t="shared" si="0"/>
        <v>3463383.5599999996</v>
      </c>
      <c r="N16" s="49"/>
      <c r="O16" s="49"/>
      <c r="P16" s="49"/>
      <c r="Q16" s="49"/>
      <c r="R16" s="49"/>
      <c r="S16" s="50"/>
      <c r="T16" s="50"/>
      <c r="U16" s="50"/>
      <c r="V16" s="50"/>
      <c r="W16" s="49"/>
      <c r="X16" s="49"/>
      <c r="Y16" s="49"/>
      <c r="Z16" s="49"/>
      <c r="AA16" s="49"/>
      <c r="AB16" s="49"/>
      <c r="AC16" s="49"/>
      <c r="AD16" s="49"/>
    </row>
    <row r="17" spans="1:30" ht="13.5" customHeight="1" x14ac:dyDescent="0.2">
      <c r="A17" s="48">
        <v>4</v>
      </c>
      <c r="B17" s="14" t="s">
        <v>22</v>
      </c>
      <c r="C17" s="12">
        <v>4199204.5199999996</v>
      </c>
      <c r="D17" s="12">
        <v>1621463.14</v>
      </c>
      <c r="E17" s="12">
        <v>71199.360000000001</v>
      </c>
      <c r="F17" s="12">
        <v>184.28</v>
      </c>
      <c r="G17" s="12">
        <v>67698.080000000002</v>
      </c>
      <c r="H17" s="12">
        <v>394550.72</v>
      </c>
      <c r="I17" s="12">
        <v>526555.91</v>
      </c>
      <c r="J17" s="12">
        <v>401057.36</v>
      </c>
      <c r="K17" s="12">
        <v>343171</v>
      </c>
      <c r="L17" s="12">
        <f t="shared" si="0"/>
        <v>7625084.3700000001</v>
      </c>
      <c r="N17" s="49"/>
      <c r="O17" s="49"/>
      <c r="P17" s="49"/>
      <c r="Q17" s="49"/>
      <c r="R17" s="49"/>
      <c r="S17" s="50"/>
      <c r="T17" s="50"/>
      <c r="U17" s="50"/>
      <c r="V17" s="50"/>
      <c r="W17" s="49"/>
      <c r="X17" s="49"/>
      <c r="Y17" s="49"/>
      <c r="Z17" s="49"/>
      <c r="AA17" s="49"/>
      <c r="AB17" s="49"/>
      <c r="AC17" s="49"/>
      <c r="AD17" s="49"/>
    </row>
    <row r="18" spans="1:30" ht="13.5" customHeight="1" x14ac:dyDescent="0.2">
      <c r="A18" s="48">
        <v>5</v>
      </c>
      <c r="B18" s="14" t="s">
        <v>7</v>
      </c>
      <c r="C18" s="12">
        <v>4675288.1500000004</v>
      </c>
      <c r="D18" s="12">
        <v>1789564.47</v>
      </c>
      <c r="E18" s="12">
        <v>43027.96</v>
      </c>
      <c r="F18" s="12">
        <v>139.72999999999999</v>
      </c>
      <c r="G18" s="12">
        <v>43654.06</v>
      </c>
      <c r="H18" s="12">
        <v>229662.28</v>
      </c>
      <c r="I18" s="12">
        <v>421646.77</v>
      </c>
      <c r="J18" s="12">
        <v>281851.71999999997</v>
      </c>
      <c r="K18" s="12">
        <v>0</v>
      </c>
      <c r="L18" s="12">
        <f t="shared" si="0"/>
        <v>7484835.1399999997</v>
      </c>
      <c r="N18" s="49"/>
      <c r="O18" s="49"/>
      <c r="P18" s="49"/>
      <c r="Q18" s="49"/>
      <c r="R18" s="49"/>
      <c r="S18" s="50"/>
      <c r="T18" s="50"/>
      <c r="U18" s="50"/>
      <c r="V18" s="50"/>
      <c r="W18" s="49"/>
      <c r="X18" s="49"/>
      <c r="Y18" s="49"/>
      <c r="Z18" s="49"/>
      <c r="AA18" s="49"/>
      <c r="AB18" s="49"/>
      <c r="AC18" s="49"/>
      <c r="AD18" s="49"/>
    </row>
    <row r="19" spans="1:30" ht="13.5" customHeight="1" x14ac:dyDescent="0.2">
      <c r="A19" s="48">
        <v>6</v>
      </c>
      <c r="B19" s="14" t="s">
        <v>17</v>
      </c>
      <c r="C19" s="12">
        <v>1945339.08</v>
      </c>
      <c r="D19" s="12">
        <v>565193.46</v>
      </c>
      <c r="E19" s="12">
        <v>133288.56</v>
      </c>
      <c r="F19" s="12">
        <v>0</v>
      </c>
      <c r="G19" s="12">
        <v>27201.95</v>
      </c>
      <c r="H19" s="12">
        <v>106014.9</v>
      </c>
      <c r="I19" s="12">
        <v>482852.17</v>
      </c>
      <c r="J19" s="12">
        <v>136980.6</v>
      </c>
      <c r="K19" s="12">
        <v>2938701</v>
      </c>
      <c r="L19" s="12">
        <f t="shared" si="0"/>
        <v>6335571.7200000007</v>
      </c>
      <c r="N19" s="49"/>
      <c r="O19" s="49"/>
      <c r="P19" s="49"/>
      <c r="Q19" s="49"/>
      <c r="R19" s="49"/>
      <c r="S19" s="50"/>
      <c r="T19" s="50"/>
      <c r="U19" s="50"/>
      <c r="V19" s="50"/>
      <c r="W19" s="49"/>
      <c r="X19" s="49"/>
      <c r="Y19" s="49"/>
      <c r="Z19" s="49"/>
      <c r="AA19" s="49"/>
      <c r="AB19" s="49"/>
      <c r="AC19" s="49"/>
      <c r="AD19" s="49"/>
    </row>
    <row r="20" spans="1:30" x14ac:dyDescent="0.2">
      <c r="A20" s="48">
        <v>7</v>
      </c>
      <c r="B20" s="14" t="s">
        <v>18</v>
      </c>
      <c r="C20" s="12">
        <v>1697844.11</v>
      </c>
      <c r="D20" s="12">
        <v>546171.06999999995</v>
      </c>
      <c r="E20" s="12">
        <v>130765.75</v>
      </c>
      <c r="F20" s="12">
        <v>0</v>
      </c>
      <c r="G20" s="12">
        <v>19106.61</v>
      </c>
      <c r="H20" s="12">
        <v>36546.620000000003</v>
      </c>
      <c r="I20" s="12">
        <v>143361.60999999999</v>
      </c>
      <c r="J20" s="12">
        <v>46857.81</v>
      </c>
      <c r="K20" s="12">
        <v>0</v>
      </c>
      <c r="L20" s="12">
        <f t="shared" si="0"/>
        <v>2620653.58</v>
      </c>
      <c r="N20" s="49"/>
      <c r="O20" s="49"/>
      <c r="P20" s="49"/>
      <c r="Q20" s="49"/>
      <c r="R20" s="49"/>
      <c r="S20" s="50"/>
      <c r="T20" s="50"/>
      <c r="U20" s="50"/>
      <c r="V20" s="50"/>
      <c r="W20" s="49"/>
      <c r="X20" s="49"/>
      <c r="Y20" s="49"/>
      <c r="Z20" s="49"/>
      <c r="AA20" s="49"/>
      <c r="AB20" s="49"/>
      <c r="AC20" s="49"/>
      <c r="AD20" s="49"/>
    </row>
    <row r="21" spans="1:30" x14ac:dyDescent="0.2">
      <c r="A21" s="48">
        <v>8</v>
      </c>
      <c r="B21" s="14" t="s">
        <v>8</v>
      </c>
      <c r="C21" s="12">
        <v>3013961.53</v>
      </c>
      <c r="D21" s="12">
        <v>1150432.72</v>
      </c>
      <c r="E21" s="12">
        <v>63350.61</v>
      </c>
      <c r="F21" s="12">
        <v>0</v>
      </c>
      <c r="G21" s="12">
        <v>24599.690000000002</v>
      </c>
      <c r="H21" s="12">
        <v>90281.37</v>
      </c>
      <c r="I21" s="12">
        <v>184519.81</v>
      </c>
      <c r="J21" s="12">
        <v>113922.57</v>
      </c>
      <c r="K21" s="12">
        <v>26913</v>
      </c>
      <c r="L21" s="12">
        <f t="shared" si="0"/>
        <v>4667981.3000000007</v>
      </c>
      <c r="N21" s="49"/>
      <c r="O21" s="49"/>
      <c r="P21" s="49"/>
      <c r="Q21" s="49"/>
      <c r="R21" s="49"/>
      <c r="S21" s="50"/>
      <c r="T21" s="50"/>
      <c r="U21" s="50"/>
      <c r="V21" s="50"/>
      <c r="W21" s="49"/>
      <c r="X21" s="49"/>
      <c r="Y21" s="49"/>
      <c r="Z21" s="49"/>
      <c r="AA21" s="49"/>
      <c r="AB21" s="49"/>
      <c r="AC21" s="49"/>
      <c r="AD21" s="49"/>
    </row>
    <row r="22" spans="1:30" x14ac:dyDescent="0.2">
      <c r="A22" s="48">
        <v>9</v>
      </c>
      <c r="B22" s="14" t="s">
        <v>9</v>
      </c>
      <c r="C22" s="12">
        <v>2757766.12</v>
      </c>
      <c r="D22" s="12">
        <v>1002050.68</v>
      </c>
      <c r="E22" s="12">
        <v>71199.360000000001</v>
      </c>
      <c r="F22" s="12">
        <v>0</v>
      </c>
      <c r="G22" s="12">
        <v>24216.760000000002</v>
      </c>
      <c r="H22" s="12">
        <v>55873.2</v>
      </c>
      <c r="I22" s="12">
        <v>160631.85</v>
      </c>
      <c r="J22" s="12">
        <v>71633.64</v>
      </c>
      <c r="K22" s="12">
        <v>0</v>
      </c>
      <c r="L22" s="12">
        <f t="shared" si="0"/>
        <v>4143371.6100000003</v>
      </c>
      <c r="N22" s="49"/>
      <c r="O22" s="49"/>
      <c r="P22" s="49"/>
      <c r="Q22" s="49"/>
      <c r="R22" s="49"/>
      <c r="S22" s="50"/>
      <c r="T22" s="50"/>
      <c r="U22" s="50"/>
      <c r="V22" s="50"/>
      <c r="W22" s="49"/>
      <c r="X22" s="49"/>
      <c r="Y22" s="49"/>
      <c r="Z22" s="49"/>
      <c r="AA22" s="49"/>
      <c r="AB22" s="49"/>
      <c r="AC22" s="49"/>
      <c r="AD22" s="49"/>
    </row>
    <row r="23" spans="1:30" x14ac:dyDescent="0.2">
      <c r="A23" s="48">
        <v>10</v>
      </c>
      <c r="B23" s="14" t="s">
        <v>16</v>
      </c>
      <c r="C23" s="12">
        <v>1845299.63</v>
      </c>
      <c r="D23" s="12">
        <v>572127.5</v>
      </c>
      <c r="E23" s="12">
        <v>125019.34</v>
      </c>
      <c r="F23" s="12">
        <v>0</v>
      </c>
      <c r="G23" s="12">
        <v>22085.59</v>
      </c>
      <c r="H23" s="12">
        <v>41843.300000000003</v>
      </c>
      <c r="I23" s="12">
        <v>162404.26999999999</v>
      </c>
      <c r="J23" s="12">
        <v>54087.8</v>
      </c>
      <c r="K23" s="12">
        <v>696136</v>
      </c>
      <c r="L23" s="12">
        <f t="shared" si="0"/>
        <v>3519003.4299999992</v>
      </c>
      <c r="N23" s="49"/>
      <c r="O23" s="49"/>
      <c r="P23" s="49"/>
      <c r="Q23" s="49"/>
      <c r="R23" s="49"/>
      <c r="S23" s="50"/>
      <c r="T23" s="50"/>
      <c r="U23" s="50"/>
      <c r="V23" s="50"/>
      <c r="W23" s="49"/>
      <c r="X23" s="49"/>
      <c r="Y23" s="49"/>
      <c r="Z23" s="49"/>
      <c r="AA23" s="49"/>
      <c r="AB23" s="49"/>
      <c r="AC23" s="49"/>
      <c r="AD23" s="49"/>
    </row>
    <row r="24" spans="1:30" x14ac:dyDescent="0.2">
      <c r="A24" s="48">
        <v>11</v>
      </c>
      <c r="B24" s="14" t="s">
        <v>10</v>
      </c>
      <c r="C24" s="12">
        <v>2994902.18</v>
      </c>
      <c r="D24" s="12">
        <v>1225607.93</v>
      </c>
      <c r="E24" s="12">
        <v>70358.42</v>
      </c>
      <c r="F24" s="12">
        <v>0</v>
      </c>
      <c r="G24" s="12">
        <v>30740.420000000002</v>
      </c>
      <c r="H24" s="12">
        <v>111909.06</v>
      </c>
      <c r="I24" s="12">
        <v>340542.03</v>
      </c>
      <c r="J24" s="12">
        <v>142744.64000000001</v>
      </c>
      <c r="K24" s="12">
        <v>4842</v>
      </c>
      <c r="L24" s="12">
        <f t="shared" si="0"/>
        <v>4921646.68</v>
      </c>
      <c r="N24" s="49"/>
      <c r="O24" s="49"/>
      <c r="P24" s="49"/>
      <c r="Q24" s="49"/>
      <c r="R24" s="49"/>
      <c r="S24" s="50"/>
      <c r="T24" s="50"/>
      <c r="U24" s="50"/>
      <c r="V24" s="50"/>
      <c r="W24" s="49"/>
      <c r="X24" s="49"/>
      <c r="Y24" s="49"/>
      <c r="Z24" s="49"/>
      <c r="AA24" s="49"/>
      <c r="AB24" s="49"/>
      <c r="AC24" s="49"/>
      <c r="AD24" s="49"/>
    </row>
    <row r="25" spans="1:30" x14ac:dyDescent="0.2">
      <c r="A25" s="48">
        <v>12</v>
      </c>
      <c r="B25" s="14" t="s">
        <v>11</v>
      </c>
      <c r="C25" s="12">
        <v>4044465.28</v>
      </c>
      <c r="D25" s="12">
        <v>1196508.24</v>
      </c>
      <c r="E25" s="12">
        <v>60127.02</v>
      </c>
      <c r="F25" s="12">
        <v>0</v>
      </c>
      <c r="G25" s="12">
        <v>52117.38</v>
      </c>
      <c r="H25" s="12">
        <v>73360.160000000003</v>
      </c>
      <c r="I25" s="12">
        <v>178522.22</v>
      </c>
      <c r="J25" s="12">
        <v>93952.85</v>
      </c>
      <c r="K25" s="12">
        <v>0</v>
      </c>
      <c r="L25" s="12">
        <f t="shared" si="0"/>
        <v>5699053.1499999985</v>
      </c>
      <c r="N25" s="49"/>
      <c r="O25" s="49"/>
      <c r="P25" s="49"/>
      <c r="Q25" s="49"/>
      <c r="R25" s="49"/>
      <c r="S25" s="50"/>
      <c r="T25" s="50"/>
      <c r="U25" s="50"/>
      <c r="V25" s="50"/>
      <c r="W25" s="49"/>
      <c r="X25" s="49"/>
      <c r="Y25" s="49"/>
      <c r="Z25" s="49"/>
      <c r="AA25" s="49"/>
      <c r="AB25" s="49"/>
      <c r="AC25" s="49"/>
      <c r="AD25" s="49"/>
    </row>
    <row r="26" spans="1:30" x14ac:dyDescent="0.2">
      <c r="A26" s="48">
        <v>13</v>
      </c>
      <c r="B26" s="14" t="s">
        <v>12</v>
      </c>
      <c r="C26" s="12">
        <v>4389000.67</v>
      </c>
      <c r="D26" s="12">
        <v>1687742.12</v>
      </c>
      <c r="E26" s="12">
        <v>42607.49</v>
      </c>
      <c r="F26" s="12">
        <v>0</v>
      </c>
      <c r="G26" s="12">
        <v>33968.81</v>
      </c>
      <c r="H26" s="12">
        <v>130826.26</v>
      </c>
      <c r="I26" s="12">
        <v>233361.53</v>
      </c>
      <c r="J26" s="12">
        <v>168927.17</v>
      </c>
      <c r="K26" s="12">
        <v>0</v>
      </c>
      <c r="L26" s="12">
        <f t="shared" si="0"/>
        <v>6686434.0499999998</v>
      </c>
      <c r="N26" s="49"/>
      <c r="O26" s="49"/>
      <c r="P26" s="49"/>
      <c r="Q26" s="49"/>
      <c r="R26" s="49"/>
      <c r="S26" s="50"/>
      <c r="T26" s="50"/>
      <c r="U26" s="50"/>
      <c r="V26" s="50"/>
      <c r="W26" s="49"/>
      <c r="X26" s="49"/>
      <c r="Y26" s="49"/>
      <c r="Z26" s="49"/>
      <c r="AA26" s="49"/>
      <c r="AB26" s="49"/>
      <c r="AC26" s="49"/>
      <c r="AD26" s="49"/>
    </row>
    <row r="27" spans="1:30" x14ac:dyDescent="0.2">
      <c r="A27" s="48">
        <v>14</v>
      </c>
      <c r="B27" s="14" t="s">
        <v>37</v>
      </c>
      <c r="C27" s="12">
        <v>2171893.44</v>
      </c>
      <c r="D27" s="12">
        <v>887934.51</v>
      </c>
      <c r="E27" s="12">
        <v>93904.66</v>
      </c>
      <c r="F27" s="12">
        <v>0</v>
      </c>
      <c r="G27" s="12">
        <v>20814.55</v>
      </c>
      <c r="H27" s="12">
        <v>24731.19</v>
      </c>
      <c r="I27" s="12">
        <v>70835.45</v>
      </c>
      <c r="J27" s="12">
        <v>31496.02</v>
      </c>
      <c r="K27" s="12">
        <v>0</v>
      </c>
      <c r="L27" s="12">
        <f t="shared" si="0"/>
        <v>3301609.8200000003</v>
      </c>
      <c r="N27" s="49"/>
      <c r="O27" s="49"/>
      <c r="P27" s="49"/>
      <c r="Q27" s="49"/>
      <c r="R27" s="49"/>
      <c r="S27" s="50"/>
      <c r="T27" s="50"/>
      <c r="U27" s="50"/>
      <c r="V27" s="50"/>
      <c r="W27" s="49"/>
      <c r="X27" s="49"/>
      <c r="Y27" s="49"/>
      <c r="Z27" s="49"/>
      <c r="AA27" s="49"/>
      <c r="AB27" s="49"/>
      <c r="AC27" s="49"/>
      <c r="AD27" s="49"/>
    </row>
    <row r="28" spans="1:30" x14ac:dyDescent="0.2">
      <c r="A28" s="48">
        <v>15</v>
      </c>
      <c r="B28" s="14" t="s">
        <v>28</v>
      </c>
      <c r="C28" s="12">
        <v>2798844.26</v>
      </c>
      <c r="D28" s="12">
        <v>1006593.32</v>
      </c>
      <c r="E28" s="12">
        <v>71199.360000000001</v>
      </c>
      <c r="F28" s="12">
        <v>0</v>
      </c>
      <c r="G28" s="12">
        <v>25455.89</v>
      </c>
      <c r="H28" s="12">
        <v>75299.179999999993</v>
      </c>
      <c r="I28" s="12">
        <v>158292.21</v>
      </c>
      <c r="J28" s="12">
        <v>95390.399999999994</v>
      </c>
      <c r="K28" s="12">
        <v>333478</v>
      </c>
      <c r="L28" s="12">
        <f t="shared" si="0"/>
        <v>4564552.62</v>
      </c>
      <c r="N28" s="49"/>
      <c r="O28" s="49"/>
      <c r="P28" s="49"/>
      <c r="Q28" s="49"/>
      <c r="R28" s="49"/>
      <c r="S28" s="50"/>
      <c r="T28" s="50"/>
      <c r="U28" s="50"/>
      <c r="V28" s="50"/>
      <c r="W28" s="49"/>
      <c r="X28" s="49"/>
      <c r="Y28" s="49"/>
      <c r="Z28" s="49"/>
      <c r="AA28" s="49"/>
      <c r="AB28" s="49"/>
      <c r="AC28" s="49"/>
      <c r="AD28" s="49"/>
    </row>
    <row r="29" spans="1:30" x14ac:dyDescent="0.2">
      <c r="A29" s="48">
        <v>16</v>
      </c>
      <c r="B29" s="14" t="s">
        <v>25</v>
      </c>
      <c r="C29" s="12">
        <v>7494084.2400000002</v>
      </c>
      <c r="D29" s="12">
        <v>3622978.27</v>
      </c>
      <c r="E29" s="12">
        <v>23826.560000000001</v>
      </c>
      <c r="F29" s="12">
        <v>72.66</v>
      </c>
      <c r="G29" s="12">
        <v>51033.86</v>
      </c>
      <c r="H29" s="12">
        <v>297238.13</v>
      </c>
      <c r="I29" s="12">
        <v>582168.46</v>
      </c>
      <c r="J29" s="12">
        <v>376463.67</v>
      </c>
      <c r="K29" s="12">
        <v>557096</v>
      </c>
      <c r="L29" s="12">
        <f t="shared" si="0"/>
        <v>13004961.85</v>
      </c>
      <c r="N29" s="49"/>
      <c r="O29" s="49"/>
      <c r="P29" s="49"/>
      <c r="Q29" s="49"/>
      <c r="R29" s="49"/>
      <c r="S29" s="50"/>
      <c r="T29" s="50"/>
      <c r="U29" s="50"/>
      <c r="V29" s="50"/>
      <c r="W29" s="49"/>
      <c r="X29" s="49"/>
      <c r="Y29" s="49"/>
      <c r="Z29" s="49"/>
      <c r="AA29" s="49"/>
      <c r="AB29" s="49"/>
      <c r="AC29" s="49"/>
      <c r="AD29" s="49"/>
    </row>
    <row r="30" spans="1:30" x14ac:dyDescent="0.2">
      <c r="A30" s="48">
        <v>17</v>
      </c>
      <c r="B30" s="14" t="s">
        <v>13</v>
      </c>
      <c r="C30" s="12">
        <v>3536466.53</v>
      </c>
      <c r="D30" s="12">
        <v>1291506.22</v>
      </c>
      <c r="E30" s="12">
        <v>57183.73</v>
      </c>
      <c r="F30" s="12">
        <v>0</v>
      </c>
      <c r="G30" s="12">
        <v>33225.79</v>
      </c>
      <c r="H30" s="12">
        <v>131104.79999999999</v>
      </c>
      <c r="I30" s="12">
        <v>308596.3</v>
      </c>
      <c r="J30" s="12">
        <v>165049.62</v>
      </c>
      <c r="K30" s="12">
        <v>0</v>
      </c>
      <c r="L30" s="12">
        <f t="shared" si="0"/>
        <v>5523132.9900000002</v>
      </c>
      <c r="N30" s="49"/>
      <c r="O30" s="49"/>
      <c r="P30" s="49"/>
      <c r="Q30" s="49"/>
      <c r="R30" s="49"/>
      <c r="S30" s="50"/>
      <c r="T30" s="50"/>
      <c r="U30" s="50"/>
      <c r="V30" s="50"/>
      <c r="W30" s="49"/>
      <c r="X30" s="49"/>
      <c r="Y30" s="49"/>
      <c r="Z30" s="49"/>
      <c r="AA30" s="49"/>
      <c r="AB30" s="49"/>
      <c r="AC30" s="49"/>
      <c r="AD30" s="49"/>
    </row>
    <row r="31" spans="1:30" x14ac:dyDescent="0.2">
      <c r="A31" s="48">
        <v>18</v>
      </c>
      <c r="B31" s="14" t="s">
        <v>4</v>
      </c>
      <c r="C31" s="12">
        <v>33070304.829999998</v>
      </c>
      <c r="D31" s="12">
        <v>14551698.57</v>
      </c>
      <c r="E31" s="12">
        <v>5185.78</v>
      </c>
      <c r="F31" s="12">
        <v>1451.51</v>
      </c>
      <c r="G31" s="12">
        <v>179102.16999999998</v>
      </c>
      <c r="H31" s="12">
        <v>1542760.63</v>
      </c>
      <c r="I31" s="12">
        <v>1977019.92</v>
      </c>
      <c r="J31" s="12">
        <v>1509306.28</v>
      </c>
      <c r="K31" s="12">
        <v>0</v>
      </c>
      <c r="L31" s="12">
        <f t="shared" si="0"/>
        <v>52836829.690000005</v>
      </c>
      <c r="N31" s="49"/>
      <c r="O31" s="49"/>
      <c r="P31" s="49"/>
      <c r="Q31" s="49"/>
      <c r="R31" s="49"/>
      <c r="S31" s="50"/>
      <c r="T31" s="50"/>
      <c r="U31" s="50"/>
      <c r="V31" s="50"/>
      <c r="W31" s="49"/>
      <c r="X31" s="49"/>
      <c r="Y31" s="49"/>
      <c r="Z31" s="49"/>
      <c r="AA31" s="49"/>
      <c r="AB31" s="49"/>
      <c r="AC31" s="49"/>
      <c r="AD31" s="49"/>
    </row>
    <row r="32" spans="1:30" x14ac:dyDescent="0.2">
      <c r="A32" s="48">
        <v>19</v>
      </c>
      <c r="B32" s="14" t="s">
        <v>14</v>
      </c>
      <c r="C32" s="12">
        <v>3394394.23</v>
      </c>
      <c r="D32" s="12">
        <v>1467935.23</v>
      </c>
      <c r="E32" s="12">
        <v>52838.89</v>
      </c>
      <c r="F32" s="12">
        <v>0</v>
      </c>
      <c r="G32" s="12">
        <v>22854.080000000002</v>
      </c>
      <c r="H32" s="12">
        <v>98954.99</v>
      </c>
      <c r="I32" s="12">
        <v>188636.1</v>
      </c>
      <c r="J32" s="12">
        <v>125975.55</v>
      </c>
      <c r="K32" s="12">
        <v>0</v>
      </c>
      <c r="L32" s="12">
        <f t="shared" si="0"/>
        <v>5351589.0699999994</v>
      </c>
      <c r="N32" s="49"/>
      <c r="O32" s="49"/>
      <c r="P32" s="49"/>
      <c r="Q32" s="49"/>
      <c r="R32" s="49"/>
      <c r="S32" s="50"/>
      <c r="T32" s="50"/>
      <c r="U32" s="50"/>
      <c r="V32" s="50"/>
      <c r="W32" s="49"/>
      <c r="X32" s="49"/>
      <c r="Y32" s="49"/>
      <c r="Z32" s="49"/>
      <c r="AA32" s="49"/>
      <c r="AB32" s="49"/>
      <c r="AC32" s="49"/>
      <c r="AD32" s="49"/>
    </row>
    <row r="33" spans="1:30" x14ac:dyDescent="0.2">
      <c r="A33" s="48">
        <v>20</v>
      </c>
      <c r="B33" s="14" t="s">
        <v>15</v>
      </c>
      <c r="C33" s="12">
        <v>3325903.14</v>
      </c>
      <c r="D33" s="12">
        <v>1202928.51</v>
      </c>
      <c r="E33" s="12">
        <v>64471.839999999997</v>
      </c>
      <c r="F33" s="12">
        <v>0</v>
      </c>
      <c r="G33" s="12">
        <v>35268.639999999999</v>
      </c>
      <c r="H33" s="12">
        <v>154503.96</v>
      </c>
      <c r="I33" s="12">
        <v>266963.56</v>
      </c>
      <c r="J33" s="12">
        <v>193098.61</v>
      </c>
      <c r="K33" s="12">
        <v>455144</v>
      </c>
      <c r="L33" s="12">
        <f t="shared" si="0"/>
        <v>5698282.2599999998</v>
      </c>
      <c r="N33" s="49"/>
      <c r="O33" s="49"/>
      <c r="P33" s="49"/>
      <c r="Q33" s="49"/>
      <c r="R33" s="49"/>
      <c r="S33" s="50"/>
      <c r="T33" s="50"/>
      <c r="U33" s="50"/>
      <c r="V33" s="50"/>
      <c r="W33" s="49"/>
      <c r="X33" s="49"/>
      <c r="Y33" s="49"/>
      <c r="Z33" s="49"/>
      <c r="AA33" s="49"/>
      <c r="AB33" s="49"/>
      <c r="AC33" s="49"/>
      <c r="AD33" s="49"/>
    </row>
    <row r="34" spans="1:30" x14ac:dyDescent="0.2">
      <c r="A34" s="99" t="s">
        <v>0</v>
      </c>
      <c r="B34" s="100"/>
      <c r="C34" s="13">
        <f>SUM(C14:C33)</f>
        <v>95635606.280000001</v>
      </c>
      <c r="D34" s="13">
        <f t="shared" ref="D34:L34" si="1">SUM(D14:D33)</f>
        <v>38422966</v>
      </c>
      <c r="E34" s="13">
        <f t="shared" si="1"/>
        <v>1401562.1300000001</v>
      </c>
      <c r="F34" s="13">
        <f>SUM(F14:F33)</f>
        <v>1848.1799999999998</v>
      </c>
      <c r="G34" s="13">
        <f t="shared" si="1"/>
        <v>786226.05</v>
      </c>
      <c r="H34" s="13">
        <f t="shared" si="1"/>
        <v>3802484.4800000004</v>
      </c>
      <c r="I34" s="13">
        <f t="shared" si="1"/>
        <v>6863319.8999999994</v>
      </c>
      <c r="J34" s="13">
        <f t="shared" si="1"/>
        <v>4270941</v>
      </c>
      <c r="K34" s="13">
        <f t="shared" si="1"/>
        <v>5363448</v>
      </c>
      <c r="L34" s="13">
        <f t="shared" si="1"/>
        <v>156548402.01999998</v>
      </c>
      <c r="N34" s="51"/>
      <c r="O34" s="51"/>
      <c r="P34" s="51"/>
      <c r="Q34" s="51"/>
      <c r="R34" s="49"/>
      <c r="S34" s="50"/>
      <c r="T34" s="50"/>
      <c r="U34" s="50"/>
      <c r="V34" s="50"/>
      <c r="W34" s="49"/>
      <c r="X34" s="49"/>
      <c r="Y34" s="49"/>
      <c r="Z34" s="49"/>
      <c r="AA34" s="49"/>
      <c r="AB34" s="49"/>
      <c r="AC34" s="49"/>
      <c r="AD34" s="49"/>
    </row>
    <row r="35" spans="1:30" x14ac:dyDescent="0.2"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</row>
    <row r="36" spans="1:30" ht="12.75" customHeight="1" x14ac:dyDescent="0.2">
      <c r="B36" s="52"/>
      <c r="C36" s="101"/>
      <c r="D36" s="101"/>
      <c r="E36" s="101"/>
      <c r="F36" s="101"/>
      <c r="G36" s="101"/>
      <c r="H36" s="101"/>
      <c r="I36" s="101"/>
      <c r="J36" s="101"/>
      <c r="K36" s="101"/>
      <c r="L36" s="101"/>
    </row>
    <row r="37" spans="1:30" x14ac:dyDescent="0.2">
      <c r="B37" s="5" t="s">
        <v>19</v>
      </c>
      <c r="F37" s="6"/>
      <c r="G37" s="5"/>
      <c r="H37" s="5"/>
      <c r="I37" s="5"/>
      <c r="J37" s="5"/>
      <c r="K37" s="5"/>
    </row>
    <row r="38" spans="1:30" x14ac:dyDescent="0.2">
      <c r="B38" s="5" t="s">
        <v>19</v>
      </c>
      <c r="C38" s="53"/>
      <c r="F38" s="6"/>
      <c r="G38" s="5"/>
      <c r="H38" s="5"/>
      <c r="I38" s="5"/>
      <c r="J38" s="5"/>
      <c r="K38" s="5"/>
    </row>
    <row r="39" spans="1:30" x14ac:dyDescent="0.2">
      <c r="B39" s="5"/>
      <c r="C39" s="54"/>
      <c r="F39" s="6"/>
      <c r="G39" s="5"/>
      <c r="H39" s="5"/>
      <c r="I39" s="55"/>
      <c r="J39" s="55"/>
      <c r="K39" s="55"/>
      <c r="L39" s="55"/>
    </row>
    <row r="40" spans="1:30" x14ac:dyDescent="0.2">
      <c r="B40" s="5" t="s">
        <v>19</v>
      </c>
      <c r="C40" s="54"/>
      <c r="F40" s="6"/>
      <c r="G40" s="5"/>
      <c r="H40" s="5"/>
      <c r="I40" s="5"/>
      <c r="J40" s="5"/>
      <c r="K40" s="5"/>
    </row>
    <row r="41" spans="1:30" x14ac:dyDescent="0.2">
      <c r="B41" s="5"/>
      <c r="C41" s="53"/>
      <c r="G41" s="5"/>
      <c r="H41" s="5"/>
      <c r="I41" s="5"/>
      <c r="J41" s="5"/>
      <c r="K41" s="5"/>
    </row>
    <row r="42" spans="1:30" x14ac:dyDescent="0.2">
      <c r="B42" s="5"/>
      <c r="C42" s="54"/>
      <c r="G42" s="5"/>
      <c r="H42" s="5"/>
      <c r="I42" s="5"/>
      <c r="J42" s="5"/>
      <c r="K42" s="5"/>
    </row>
    <row r="43" spans="1:30" x14ac:dyDescent="0.2">
      <c r="B43" s="5"/>
      <c r="C43" s="54"/>
      <c r="G43" s="5"/>
      <c r="H43" s="5"/>
      <c r="I43" s="5"/>
      <c r="J43" s="5"/>
      <c r="K43" s="5"/>
    </row>
    <row r="44" spans="1:30" x14ac:dyDescent="0.2">
      <c r="C44" s="54"/>
      <c r="F44" s="6"/>
      <c r="G44" s="5"/>
      <c r="H44" s="5"/>
      <c r="I44" s="5"/>
      <c r="J44" s="5"/>
      <c r="K44" s="5"/>
    </row>
    <row r="45" spans="1:30" x14ac:dyDescent="0.2">
      <c r="C45" s="54"/>
      <c r="G45" s="5"/>
      <c r="H45" s="5"/>
      <c r="I45" s="5"/>
      <c r="J45" s="5"/>
      <c r="K45" s="5"/>
    </row>
    <row r="46" spans="1:30" x14ac:dyDescent="0.2">
      <c r="C46" s="6"/>
    </row>
    <row r="47" spans="1:30" x14ac:dyDescent="0.2">
      <c r="C47" s="5"/>
    </row>
  </sheetData>
  <mergeCells count="17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C36:L36"/>
    <mergeCell ref="H11:H13"/>
    <mergeCell ref="I11:I13"/>
    <mergeCell ref="J11:J13"/>
    <mergeCell ref="K11:K13"/>
    <mergeCell ref="L11:L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4:G90"/>
  <sheetViews>
    <sheetView topLeftCell="A61" workbookViewId="0">
      <selection activeCell="A7" sqref="A7:L9"/>
    </sheetView>
  </sheetViews>
  <sheetFormatPr baseColWidth="10" defaultRowHeight="12.75" x14ac:dyDescent="0.2"/>
  <cols>
    <col min="1" max="1" width="4.140625" bestFit="1" customWidth="1"/>
    <col min="2" max="2" width="26.42578125" customWidth="1"/>
    <col min="3" max="6" width="13.85546875" customWidth="1"/>
  </cols>
  <sheetData>
    <row r="4" spans="1:6" ht="13.5" customHeight="1" x14ac:dyDescent="0.2"/>
    <row r="5" spans="1:6" ht="13.5" customHeight="1" x14ac:dyDescent="0.25">
      <c r="A5" s="76" t="s">
        <v>20</v>
      </c>
      <c r="B5" s="76"/>
      <c r="C5" s="76"/>
      <c r="D5" s="76"/>
      <c r="E5" s="76"/>
      <c r="F5" s="76"/>
    </row>
    <row r="6" spans="1:6" ht="13.5" customHeight="1" x14ac:dyDescent="0.2">
      <c r="A6" s="77" t="s">
        <v>24</v>
      </c>
      <c r="B6" s="77"/>
      <c r="C6" s="77"/>
      <c r="D6" s="77"/>
      <c r="E6" s="77"/>
      <c r="F6" s="77"/>
    </row>
    <row r="7" spans="1:6" ht="13.5" customHeight="1" x14ac:dyDescent="0.2">
      <c r="A7" s="84" t="s">
        <v>23</v>
      </c>
      <c r="B7" s="84"/>
      <c r="C7" s="84"/>
      <c r="D7" s="84"/>
      <c r="E7" s="84"/>
      <c r="F7" s="84"/>
    </row>
    <row r="8" spans="1:6" ht="13.5" customHeight="1" x14ac:dyDescent="0.2"/>
    <row r="9" spans="1:6" ht="13.5" customHeight="1" x14ac:dyDescent="0.2">
      <c r="A9" s="83" t="s">
        <v>57</v>
      </c>
      <c r="B9" s="83"/>
      <c r="C9" s="83"/>
      <c r="D9" s="83"/>
      <c r="E9" s="83"/>
      <c r="F9" s="83"/>
    </row>
    <row r="10" spans="1:6" ht="13.5" customHeight="1" x14ac:dyDescent="0.2">
      <c r="F10" s="47" t="s">
        <v>26</v>
      </c>
    </row>
    <row r="11" spans="1:6" ht="13.5" customHeight="1" x14ac:dyDescent="0.2">
      <c r="A11" s="9" t="s">
        <v>1</v>
      </c>
      <c r="B11" s="80" t="s">
        <v>39</v>
      </c>
      <c r="C11" s="85" t="s">
        <v>30</v>
      </c>
      <c r="D11" s="85" t="s">
        <v>31</v>
      </c>
      <c r="E11" s="85" t="s">
        <v>32</v>
      </c>
      <c r="F11" s="85" t="s">
        <v>0</v>
      </c>
    </row>
    <row r="12" spans="1:6" ht="13.5" customHeight="1" x14ac:dyDescent="0.2">
      <c r="A12" s="10" t="s">
        <v>2</v>
      </c>
      <c r="B12" s="81"/>
      <c r="C12" s="86"/>
      <c r="D12" s="86"/>
      <c r="E12" s="86"/>
      <c r="F12" s="86"/>
    </row>
    <row r="13" spans="1:6" ht="13.5" customHeight="1" x14ac:dyDescent="0.2">
      <c r="A13" s="11" t="s">
        <v>3</v>
      </c>
      <c r="B13" s="82"/>
      <c r="C13" s="87"/>
      <c r="D13" s="87"/>
      <c r="E13" s="87"/>
      <c r="F13" s="87"/>
    </row>
    <row r="14" spans="1:6" ht="13.5" customHeight="1" x14ac:dyDescent="0.2">
      <c r="A14" s="48">
        <v>1</v>
      </c>
      <c r="B14" s="14" t="s">
        <v>5</v>
      </c>
      <c r="C14" s="12">
        <v>843757.4</v>
      </c>
      <c r="D14" s="12">
        <v>79964.210000000006</v>
      </c>
      <c r="E14" s="12">
        <v>-133251.28</v>
      </c>
      <c r="F14" s="12">
        <f t="shared" ref="F14:F33" si="0">SUM(C14:E14)</f>
        <v>790470.33</v>
      </c>
    </row>
    <row r="15" spans="1:6" ht="13.5" customHeight="1" x14ac:dyDescent="0.2">
      <c r="A15" s="48">
        <v>2</v>
      </c>
      <c r="B15" s="14" t="s">
        <v>6</v>
      </c>
      <c r="C15" s="12">
        <v>662555.73</v>
      </c>
      <c r="D15" s="12">
        <v>32457.56</v>
      </c>
      <c r="E15" s="12">
        <v>-133251.28</v>
      </c>
      <c r="F15" s="12">
        <f t="shared" si="0"/>
        <v>561762.01</v>
      </c>
    </row>
    <row r="16" spans="1:6" ht="13.5" customHeight="1" x14ac:dyDescent="0.2">
      <c r="A16" s="48">
        <v>3</v>
      </c>
      <c r="B16" s="14" t="s">
        <v>21</v>
      </c>
      <c r="C16" s="12">
        <v>642786.17000000004</v>
      </c>
      <c r="D16" s="12">
        <v>26317.33</v>
      </c>
      <c r="E16" s="12">
        <v>-133251.28</v>
      </c>
      <c r="F16" s="12">
        <f t="shared" si="0"/>
        <v>535852.22</v>
      </c>
    </row>
    <row r="17" spans="1:6" ht="13.5" customHeight="1" x14ac:dyDescent="0.2">
      <c r="A17" s="48">
        <v>4</v>
      </c>
      <c r="B17" s="14" t="s">
        <v>22</v>
      </c>
      <c r="C17" s="12">
        <v>1990783.8</v>
      </c>
      <c r="D17" s="12">
        <v>727110.74</v>
      </c>
      <c r="E17" s="12">
        <v>-133251.28</v>
      </c>
      <c r="F17" s="12">
        <f t="shared" si="0"/>
        <v>2584643.2600000002</v>
      </c>
    </row>
    <row r="18" spans="1:6" ht="13.5" customHeight="1" x14ac:dyDescent="0.2">
      <c r="A18" s="48">
        <v>5</v>
      </c>
      <c r="B18" s="14" t="s">
        <v>7</v>
      </c>
      <c r="C18" s="12">
        <v>1283726.18</v>
      </c>
      <c r="D18" s="12">
        <v>207672.42</v>
      </c>
      <c r="E18" s="12">
        <v>-133251.28</v>
      </c>
      <c r="F18" s="12">
        <f t="shared" si="0"/>
        <v>1358147.3199999998</v>
      </c>
    </row>
    <row r="19" spans="1:6" ht="13.5" customHeight="1" x14ac:dyDescent="0.2">
      <c r="A19" s="48">
        <v>6</v>
      </c>
      <c r="B19" s="14" t="s">
        <v>17</v>
      </c>
      <c r="C19" s="12">
        <v>799922.06</v>
      </c>
      <c r="D19" s="12">
        <v>49926.68</v>
      </c>
      <c r="E19" s="12">
        <v>-133251.28</v>
      </c>
      <c r="F19" s="12">
        <f t="shared" si="0"/>
        <v>716597.46000000008</v>
      </c>
    </row>
    <row r="20" spans="1:6" x14ac:dyDescent="0.2">
      <c r="A20" s="48">
        <v>7</v>
      </c>
      <c r="B20" s="14" t="s">
        <v>18</v>
      </c>
      <c r="C20" s="12">
        <v>561864.11</v>
      </c>
      <c r="D20" s="12">
        <v>16766.150000000001</v>
      </c>
      <c r="E20" s="12">
        <v>-133251.28</v>
      </c>
      <c r="F20" s="12">
        <f t="shared" si="0"/>
        <v>445378.98</v>
      </c>
    </row>
    <row r="21" spans="1:6" x14ac:dyDescent="0.2">
      <c r="A21" s="48">
        <v>8</v>
      </c>
      <c r="B21" s="14" t="s">
        <v>8</v>
      </c>
      <c r="C21" s="12">
        <v>723398.19</v>
      </c>
      <c r="D21" s="12">
        <v>65022.400000000001</v>
      </c>
      <c r="E21" s="12">
        <v>-133251.28</v>
      </c>
      <c r="F21" s="12">
        <f t="shared" si="0"/>
        <v>655169.30999999994</v>
      </c>
    </row>
    <row r="22" spans="1:6" x14ac:dyDescent="0.2">
      <c r="A22" s="48">
        <v>9</v>
      </c>
      <c r="B22" s="14" t="s">
        <v>9</v>
      </c>
      <c r="C22" s="12">
        <v>712137.17</v>
      </c>
      <c r="D22" s="12">
        <v>34378.76</v>
      </c>
      <c r="E22" s="12">
        <v>-133251.28</v>
      </c>
      <c r="F22" s="12">
        <f t="shared" si="0"/>
        <v>613264.65</v>
      </c>
    </row>
    <row r="23" spans="1:6" x14ac:dyDescent="0.2">
      <c r="A23" s="48">
        <v>10</v>
      </c>
      <c r="B23" s="14" t="s">
        <v>16</v>
      </c>
      <c r="C23" s="12">
        <v>649466.35</v>
      </c>
      <c r="D23" s="12">
        <v>21325.15</v>
      </c>
      <c r="E23" s="12">
        <v>-133251.28</v>
      </c>
      <c r="F23" s="12">
        <f t="shared" si="0"/>
        <v>537540.22</v>
      </c>
    </row>
    <row r="24" spans="1:6" x14ac:dyDescent="0.2">
      <c r="A24" s="48">
        <v>11</v>
      </c>
      <c r="B24" s="14" t="s">
        <v>10</v>
      </c>
      <c r="C24" s="12">
        <v>903977.46</v>
      </c>
      <c r="D24" s="12">
        <v>55701.33</v>
      </c>
      <c r="E24" s="12">
        <v>-133251.28</v>
      </c>
      <c r="F24" s="12">
        <f t="shared" si="0"/>
        <v>826427.50999999989</v>
      </c>
    </row>
    <row r="25" spans="1:6" x14ac:dyDescent="0.2">
      <c r="A25" s="48">
        <v>12</v>
      </c>
      <c r="B25" s="14" t="s">
        <v>11</v>
      </c>
      <c r="C25" s="12">
        <v>1532605.4</v>
      </c>
      <c r="D25" s="12">
        <v>50833.59</v>
      </c>
      <c r="E25" s="12">
        <v>-133251.28</v>
      </c>
      <c r="F25" s="12">
        <f t="shared" si="0"/>
        <v>1450187.71</v>
      </c>
    </row>
    <row r="26" spans="1:6" x14ac:dyDescent="0.2">
      <c r="A26" s="48">
        <v>13</v>
      </c>
      <c r="B26" s="14" t="s">
        <v>12</v>
      </c>
      <c r="C26" s="12">
        <v>998913.95</v>
      </c>
      <c r="D26" s="12">
        <v>74468.509999999995</v>
      </c>
      <c r="E26" s="12">
        <v>-133251.28</v>
      </c>
      <c r="F26" s="12">
        <f t="shared" si="0"/>
        <v>940131.17999999993</v>
      </c>
    </row>
    <row r="27" spans="1:6" x14ac:dyDescent="0.2">
      <c r="A27" s="48">
        <v>14</v>
      </c>
      <c r="B27" s="14" t="s">
        <v>37</v>
      </c>
      <c r="C27" s="12">
        <v>612089.23</v>
      </c>
      <c r="D27" s="12">
        <v>14385.13</v>
      </c>
      <c r="E27" s="12">
        <v>-133251.28</v>
      </c>
      <c r="F27" s="12">
        <f t="shared" si="0"/>
        <v>493223.07999999996</v>
      </c>
    </row>
    <row r="28" spans="1:6" x14ac:dyDescent="0.2">
      <c r="A28" s="48">
        <v>15</v>
      </c>
      <c r="B28" s="14" t="s">
        <v>28</v>
      </c>
      <c r="C28" s="12">
        <v>748576.06</v>
      </c>
      <c r="D28" s="12">
        <v>39459.11</v>
      </c>
      <c r="E28" s="12">
        <v>-133251.28</v>
      </c>
      <c r="F28" s="12">
        <f t="shared" si="0"/>
        <v>654783.89</v>
      </c>
    </row>
    <row r="29" spans="1:6" x14ac:dyDescent="0.2">
      <c r="A29" s="48">
        <v>16</v>
      </c>
      <c r="B29" s="14" t="s">
        <v>25</v>
      </c>
      <c r="C29" s="12">
        <v>1500742.49</v>
      </c>
      <c r="D29" s="12">
        <v>169357.08</v>
      </c>
      <c r="E29" s="12">
        <v>-133251.28</v>
      </c>
      <c r="F29" s="12">
        <f t="shared" si="0"/>
        <v>1536848.29</v>
      </c>
    </row>
    <row r="30" spans="1:6" x14ac:dyDescent="0.2">
      <c r="A30" s="48">
        <v>17</v>
      </c>
      <c r="B30" s="14" t="s">
        <v>13</v>
      </c>
      <c r="C30" s="12">
        <v>977064.02</v>
      </c>
      <c r="D30" s="12">
        <v>91358.18</v>
      </c>
      <c r="E30" s="12">
        <v>-133251.28</v>
      </c>
      <c r="F30" s="12">
        <f t="shared" si="0"/>
        <v>935170.91999999993</v>
      </c>
    </row>
    <row r="31" spans="1:6" x14ac:dyDescent="0.2">
      <c r="A31" s="48">
        <v>18</v>
      </c>
      <c r="B31" s="14" t="s">
        <v>4</v>
      </c>
      <c r="C31" s="12">
        <v>5266821.3499999996</v>
      </c>
      <c r="D31" s="12">
        <v>1197634.02</v>
      </c>
      <c r="E31" s="12">
        <v>-133251.28</v>
      </c>
      <c r="F31" s="12">
        <f t="shared" si="0"/>
        <v>6331204.0899999989</v>
      </c>
    </row>
    <row r="32" spans="1:6" x14ac:dyDescent="0.2">
      <c r="A32" s="48">
        <v>19</v>
      </c>
      <c r="B32" s="14" t="s">
        <v>14</v>
      </c>
      <c r="C32" s="12">
        <v>672065.14</v>
      </c>
      <c r="D32" s="12">
        <v>47720.86</v>
      </c>
      <c r="E32" s="12">
        <v>-133251.28</v>
      </c>
      <c r="F32" s="12">
        <f t="shared" si="0"/>
        <v>586534.72</v>
      </c>
    </row>
    <row r="33" spans="1:7" x14ac:dyDescent="0.2">
      <c r="A33" s="48">
        <v>20</v>
      </c>
      <c r="B33" s="14" t="s">
        <v>15</v>
      </c>
      <c r="C33" s="12">
        <v>1037138.67</v>
      </c>
      <c r="D33" s="12">
        <v>146926.79</v>
      </c>
      <c r="E33" s="12">
        <v>-133251.23000000001</v>
      </c>
      <c r="F33" s="12">
        <f t="shared" si="0"/>
        <v>1050814.23</v>
      </c>
    </row>
    <row r="34" spans="1:7" x14ac:dyDescent="0.2">
      <c r="A34" s="99" t="s">
        <v>0</v>
      </c>
      <c r="B34" s="100"/>
      <c r="C34" s="13">
        <f>SUM(C14:C33)</f>
        <v>23120390.930000003</v>
      </c>
      <c r="D34" s="13">
        <f>SUM(D14:D33)</f>
        <v>3148785.9999999995</v>
      </c>
      <c r="E34" s="13">
        <f>SUM(E14:E33)</f>
        <v>-2665025.5499999993</v>
      </c>
      <c r="F34" s="13">
        <f t="shared" ref="F34" si="1">SUM(F14:F33)</f>
        <v>23604151.379999999</v>
      </c>
      <c r="G34" s="56"/>
    </row>
    <row r="36" spans="1:7" x14ac:dyDescent="0.2">
      <c r="B36" s="57"/>
      <c r="C36" s="54"/>
    </row>
    <row r="37" spans="1:7" x14ac:dyDescent="0.2">
      <c r="A37" s="83" t="s">
        <v>53</v>
      </c>
      <c r="B37" s="83"/>
      <c r="C37" s="83"/>
      <c r="D37" s="83"/>
      <c r="E37" s="83"/>
    </row>
    <row r="39" spans="1:7" ht="12.75" customHeight="1" x14ac:dyDescent="0.2">
      <c r="A39" s="9" t="s">
        <v>1</v>
      </c>
      <c r="B39" s="80" t="s">
        <v>39</v>
      </c>
      <c r="C39" s="85" t="s">
        <v>30</v>
      </c>
      <c r="D39" s="85" t="s">
        <v>29</v>
      </c>
      <c r="E39" s="85" t="s">
        <v>32</v>
      </c>
      <c r="F39" s="85" t="s">
        <v>0</v>
      </c>
    </row>
    <row r="40" spans="1:7" x14ac:dyDescent="0.2">
      <c r="A40" s="10" t="s">
        <v>2</v>
      </c>
      <c r="B40" s="81"/>
      <c r="C40" s="86"/>
      <c r="D40" s="86"/>
      <c r="E40" s="86"/>
      <c r="F40" s="86"/>
    </row>
    <row r="41" spans="1:7" x14ac:dyDescent="0.2">
      <c r="A41" s="11" t="s">
        <v>3</v>
      </c>
      <c r="B41" s="82"/>
      <c r="C41" s="87"/>
      <c r="D41" s="87"/>
      <c r="E41" s="87"/>
      <c r="F41" s="87"/>
    </row>
    <row r="42" spans="1:7" x14ac:dyDescent="0.2">
      <c r="A42" s="48">
        <v>1</v>
      </c>
      <c r="B42" s="14" t="s">
        <v>5</v>
      </c>
      <c r="C42" s="12">
        <v>-70715.990000000005</v>
      </c>
      <c r="D42" s="25">
        <v>-2501.87</v>
      </c>
      <c r="E42" s="25">
        <v>-16345.18</v>
      </c>
      <c r="F42" s="25">
        <f>SUM(C42:E42)</f>
        <v>-89563.040000000008</v>
      </c>
    </row>
    <row r="43" spans="1:7" x14ac:dyDescent="0.2">
      <c r="A43" s="48">
        <v>2</v>
      </c>
      <c r="B43" s="14" t="s">
        <v>6</v>
      </c>
      <c r="C43" s="12">
        <v>-52968.04</v>
      </c>
      <c r="D43" s="25">
        <v>-345.53</v>
      </c>
      <c r="E43" s="25">
        <v>-16345.18</v>
      </c>
      <c r="F43" s="25">
        <f t="shared" ref="F43:F61" si="2">SUM(C43:E43)</f>
        <v>-69658.75</v>
      </c>
    </row>
    <row r="44" spans="1:7" x14ac:dyDescent="0.2">
      <c r="A44" s="48">
        <v>3</v>
      </c>
      <c r="B44" s="14" t="s">
        <v>21</v>
      </c>
      <c r="C44" s="12">
        <v>-49241.98</v>
      </c>
      <c r="D44" s="25">
        <v>-230.55</v>
      </c>
      <c r="E44" s="25">
        <v>-16345.18</v>
      </c>
      <c r="F44" s="25">
        <f t="shared" si="2"/>
        <v>-65817.710000000006</v>
      </c>
    </row>
    <row r="45" spans="1:7" x14ac:dyDescent="0.2">
      <c r="A45" s="48">
        <v>4</v>
      </c>
      <c r="B45" s="14" t="s">
        <v>22</v>
      </c>
      <c r="C45" s="12">
        <v>-143492.51999999999</v>
      </c>
      <c r="D45" s="25">
        <v>-128456.88</v>
      </c>
      <c r="E45" s="25">
        <v>-16345.18</v>
      </c>
      <c r="F45" s="25">
        <f t="shared" si="2"/>
        <v>-288294.58</v>
      </c>
    </row>
    <row r="46" spans="1:7" x14ac:dyDescent="0.2">
      <c r="A46" s="48">
        <v>5</v>
      </c>
      <c r="B46" s="14" t="s">
        <v>7</v>
      </c>
      <c r="C46" s="12">
        <v>-94371.22</v>
      </c>
      <c r="D46" s="25">
        <v>-15953.93</v>
      </c>
      <c r="E46" s="25">
        <v>-16345.18</v>
      </c>
      <c r="F46" s="25">
        <f t="shared" si="2"/>
        <v>-126670.32999999999</v>
      </c>
    </row>
    <row r="47" spans="1:7" x14ac:dyDescent="0.2">
      <c r="A47" s="48">
        <v>6</v>
      </c>
      <c r="B47" s="14" t="s">
        <v>17</v>
      </c>
      <c r="C47" s="12">
        <v>-65913.77</v>
      </c>
      <c r="D47" s="25">
        <v>-14.73</v>
      </c>
      <c r="E47" s="25">
        <v>-16345.18</v>
      </c>
      <c r="F47" s="25">
        <f t="shared" si="2"/>
        <v>-82273.679999999993</v>
      </c>
    </row>
    <row r="48" spans="1:7" x14ac:dyDescent="0.2">
      <c r="A48" s="48">
        <v>7</v>
      </c>
      <c r="B48" s="14" t="s">
        <v>18</v>
      </c>
      <c r="C48" s="12">
        <v>-61099.34</v>
      </c>
      <c r="D48" s="25">
        <v>-14.76</v>
      </c>
      <c r="E48" s="25">
        <v>-16345.18</v>
      </c>
      <c r="F48" s="25">
        <f t="shared" si="2"/>
        <v>-77459.28</v>
      </c>
    </row>
    <row r="49" spans="1:6" x14ac:dyDescent="0.2">
      <c r="A49" s="48">
        <v>8</v>
      </c>
      <c r="B49" s="14" t="s">
        <v>8</v>
      </c>
      <c r="C49" s="12">
        <v>-54897.34</v>
      </c>
      <c r="D49" s="25">
        <v>-1970.22</v>
      </c>
      <c r="E49" s="25">
        <v>-16345.18</v>
      </c>
      <c r="F49" s="25">
        <f t="shared" si="2"/>
        <v>-73212.739999999991</v>
      </c>
    </row>
    <row r="50" spans="1:6" x14ac:dyDescent="0.2">
      <c r="A50" s="48">
        <v>9</v>
      </c>
      <c r="B50" s="14" t="s">
        <v>9</v>
      </c>
      <c r="C50" s="12">
        <v>-53419.76</v>
      </c>
      <c r="D50" s="25">
        <v>-302.12</v>
      </c>
      <c r="E50" s="25">
        <v>-16345.18</v>
      </c>
      <c r="F50" s="25">
        <f t="shared" si="2"/>
        <v>-70067.06</v>
      </c>
    </row>
    <row r="51" spans="1:6" x14ac:dyDescent="0.2">
      <c r="A51" s="48">
        <v>10</v>
      </c>
      <c r="B51" s="14" t="s">
        <v>16</v>
      </c>
      <c r="C51" s="12">
        <v>-46936.1</v>
      </c>
      <c r="D51" s="25">
        <v>-47.13</v>
      </c>
      <c r="E51" s="25">
        <v>-16345.18</v>
      </c>
      <c r="F51" s="25">
        <f t="shared" si="2"/>
        <v>-63328.409999999996</v>
      </c>
    </row>
    <row r="52" spans="1:6" x14ac:dyDescent="0.2">
      <c r="A52" s="48">
        <v>11</v>
      </c>
      <c r="B52" s="14" t="s">
        <v>10</v>
      </c>
      <c r="C52" s="12">
        <v>-72259.13</v>
      </c>
      <c r="D52" s="25">
        <v>-372.45</v>
      </c>
      <c r="E52" s="25">
        <v>-16345.18</v>
      </c>
      <c r="F52" s="25">
        <f t="shared" si="2"/>
        <v>-88976.760000000009</v>
      </c>
    </row>
    <row r="53" spans="1:6" x14ac:dyDescent="0.2">
      <c r="A53" s="48">
        <v>12</v>
      </c>
      <c r="B53" s="14" t="s">
        <v>11</v>
      </c>
      <c r="C53" s="12">
        <v>-50890.52</v>
      </c>
      <c r="D53" s="25">
        <v>-228.83</v>
      </c>
      <c r="E53" s="25">
        <v>-16345.18</v>
      </c>
      <c r="F53" s="25">
        <f t="shared" si="2"/>
        <v>-67464.53</v>
      </c>
    </row>
    <row r="54" spans="1:6" x14ac:dyDescent="0.2">
      <c r="A54" s="48">
        <v>13</v>
      </c>
      <c r="B54" s="14" t="s">
        <v>12</v>
      </c>
      <c r="C54" s="12">
        <v>-59306.42</v>
      </c>
      <c r="D54" s="25">
        <v>-972.86</v>
      </c>
      <c r="E54" s="25">
        <v>-16345.18</v>
      </c>
      <c r="F54" s="25">
        <f t="shared" si="2"/>
        <v>-76624.459999999992</v>
      </c>
    </row>
    <row r="55" spans="1:6" x14ac:dyDescent="0.2">
      <c r="A55" s="48">
        <v>14</v>
      </c>
      <c r="B55" s="14" t="s">
        <v>37</v>
      </c>
      <c r="C55" s="12">
        <v>-43623.78</v>
      </c>
      <c r="D55" s="25">
        <v>-53.98</v>
      </c>
      <c r="E55" s="25">
        <v>-16345.18</v>
      </c>
      <c r="F55" s="25">
        <f t="shared" si="2"/>
        <v>-60022.94</v>
      </c>
    </row>
    <row r="56" spans="1:6" x14ac:dyDescent="0.2">
      <c r="A56" s="48">
        <v>15</v>
      </c>
      <c r="B56" s="14" t="s">
        <v>28</v>
      </c>
      <c r="C56" s="12">
        <v>-57112.43</v>
      </c>
      <c r="D56" s="25">
        <v>-317.52</v>
      </c>
      <c r="E56" s="25">
        <v>-16345.18</v>
      </c>
      <c r="F56" s="25">
        <f t="shared" si="2"/>
        <v>-73775.13</v>
      </c>
    </row>
    <row r="57" spans="1:6" x14ac:dyDescent="0.2">
      <c r="A57" s="48">
        <v>16</v>
      </c>
      <c r="B57" s="14" t="s">
        <v>25</v>
      </c>
      <c r="C57" s="12">
        <v>-114562.69</v>
      </c>
      <c r="D57" s="25">
        <v>-8535.07</v>
      </c>
      <c r="E57" s="25">
        <v>-16345.18</v>
      </c>
      <c r="F57" s="25">
        <f t="shared" si="2"/>
        <v>-139442.94</v>
      </c>
    </row>
    <row r="58" spans="1:6" x14ac:dyDescent="0.2">
      <c r="A58" s="48">
        <v>17</v>
      </c>
      <c r="B58" s="14" t="s">
        <v>13</v>
      </c>
      <c r="C58" s="12">
        <v>-98577.06</v>
      </c>
      <c r="D58" s="25">
        <v>-2412.67</v>
      </c>
      <c r="E58" s="25">
        <v>-16345.18</v>
      </c>
      <c r="F58" s="25">
        <f t="shared" si="2"/>
        <v>-117334.91</v>
      </c>
    </row>
    <row r="59" spans="1:6" x14ac:dyDescent="0.2">
      <c r="A59" s="48">
        <v>18</v>
      </c>
      <c r="B59" s="14" t="s">
        <v>4</v>
      </c>
      <c r="C59" s="12">
        <v>-380371.61</v>
      </c>
      <c r="D59" s="25">
        <v>-431491.77</v>
      </c>
      <c r="E59" s="25">
        <v>-16345.18</v>
      </c>
      <c r="F59" s="25">
        <f t="shared" si="2"/>
        <v>-828208.56</v>
      </c>
    </row>
    <row r="60" spans="1:6" x14ac:dyDescent="0.2">
      <c r="A60" s="48">
        <v>19</v>
      </c>
      <c r="B60" s="14" t="s">
        <v>14</v>
      </c>
      <c r="C60" s="12">
        <v>-60456.36</v>
      </c>
      <c r="D60" s="25">
        <v>-621.76</v>
      </c>
      <c r="E60" s="25">
        <v>-16345.18</v>
      </c>
      <c r="F60" s="25">
        <f t="shared" si="2"/>
        <v>-77423.3</v>
      </c>
    </row>
    <row r="61" spans="1:6" x14ac:dyDescent="0.2">
      <c r="A61" s="48">
        <v>20</v>
      </c>
      <c r="B61" s="14" t="s">
        <v>15</v>
      </c>
      <c r="C61" s="12">
        <v>-76809.89</v>
      </c>
      <c r="D61" s="25">
        <v>-7789.07</v>
      </c>
      <c r="E61" s="25">
        <v>-16345.21</v>
      </c>
      <c r="F61" s="25">
        <f t="shared" si="2"/>
        <v>-100944.16999999998</v>
      </c>
    </row>
    <row r="62" spans="1:6" x14ac:dyDescent="0.2">
      <c r="A62" s="99" t="s">
        <v>0</v>
      </c>
      <c r="B62" s="100"/>
      <c r="C62" s="13">
        <f>SUM(C42:C61)</f>
        <v>-1707025.9500000002</v>
      </c>
      <c r="D62" s="28">
        <f t="shared" ref="D62:E62" si="3">SUM(D42:D61)</f>
        <v>-602633.70000000007</v>
      </c>
      <c r="E62" s="28">
        <f t="shared" si="3"/>
        <v>-326903.62999999995</v>
      </c>
      <c r="F62" s="28">
        <f t="shared" ref="F62" si="4">SUM(F42:F61)</f>
        <v>-2636563.2800000003</v>
      </c>
    </row>
    <row r="65" spans="1:6" x14ac:dyDescent="0.2">
      <c r="A65" s="93" t="s">
        <v>56</v>
      </c>
      <c r="B65" s="93"/>
      <c r="C65" s="93"/>
      <c r="D65" s="93"/>
      <c r="E65" s="93"/>
      <c r="F65" s="93"/>
    </row>
    <row r="66" spans="1:6" x14ac:dyDescent="0.2">
      <c r="A66" s="16"/>
      <c r="B66" s="16"/>
      <c r="C66" s="16"/>
      <c r="D66" s="16"/>
      <c r="E66" s="16"/>
      <c r="F66" s="19" t="s">
        <v>26</v>
      </c>
    </row>
    <row r="67" spans="1:6" ht="12.75" customHeight="1" x14ac:dyDescent="0.2">
      <c r="A67" s="20" t="s">
        <v>1</v>
      </c>
      <c r="B67" s="94" t="s">
        <v>39</v>
      </c>
      <c r="C67" s="85" t="s">
        <v>30</v>
      </c>
      <c r="D67" s="85" t="s">
        <v>31</v>
      </c>
      <c r="E67" s="85" t="s">
        <v>29</v>
      </c>
      <c r="F67" s="85" t="s">
        <v>0</v>
      </c>
    </row>
    <row r="68" spans="1:6" x14ac:dyDescent="0.2">
      <c r="A68" s="21" t="s">
        <v>2</v>
      </c>
      <c r="B68" s="95"/>
      <c r="C68" s="86"/>
      <c r="D68" s="86"/>
      <c r="E68" s="86"/>
      <c r="F68" s="86"/>
    </row>
    <row r="69" spans="1:6" x14ac:dyDescent="0.2">
      <c r="A69" s="22" t="s">
        <v>3</v>
      </c>
      <c r="B69" s="96"/>
      <c r="C69" s="87"/>
      <c r="D69" s="87"/>
      <c r="E69" s="87"/>
      <c r="F69" s="87"/>
    </row>
    <row r="70" spans="1:6" x14ac:dyDescent="0.2">
      <c r="A70" s="23">
        <v>1</v>
      </c>
      <c r="B70" s="24" t="s">
        <v>5</v>
      </c>
      <c r="C70" s="25">
        <v>-132265.69</v>
      </c>
      <c r="D70" s="25">
        <v>-16945.61</v>
      </c>
      <c r="E70" s="25">
        <v>-732.62</v>
      </c>
      <c r="F70" s="25">
        <f>SUM(C70:E70)</f>
        <v>-149943.91999999998</v>
      </c>
    </row>
    <row r="71" spans="1:6" x14ac:dyDescent="0.2">
      <c r="A71" s="23">
        <v>2</v>
      </c>
      <c r="B71" s="24" t="s">
        <v>6</v>
      </c>
      <c r="C71" s="25">
        <v>-99070.3</v>
      </c>
      <c r="D71" s="25">
        <v>-6476.66</v>
      </c>
      <c r="E71" s="25">
        <v>-101.18</v>
      </c>
      <c r="F71" s="25">
        <f t="shared" ref="F71:F89" si="5">SUM(C71:E71)</f>
        <v>-105648.14</v>
      </c>
    </row>
    <row r="72" spans="1:6" x14ac:dyDescent="0.2">
      <c r="A72" s="23">
        <v>3</v>
      </c>
      <c r="B72" s="24" t="s">
        <v>21</v>
      </c>
      <c r="C72" s="25">
        <v>-92101.15</v>
      </c>
      <c r="D72" s="25">
        <v>-5151.87</v>
      </c>
      <c r="E72" s="25">
        <v>-67.510000000000005</v>
      </c>
      <c r="F72" s="25">
        <f t="shared" si="5"/>
        <v>-97320.529999999984</v>
      </c>
    </row>
    <row r="73" spans="1:6" x14ac:dyDescent="0.2">
      <c r="A73" s="23">
        <v>4</v>
      </c>
      <c r="B73" s="24" t="s">
        <v>22</v>
      </c>
      <c r="C73" s="25">
        <v>-268385.34999999998</v>
      </c>
      <c r="D73" s="25">
        <v>-137735.75</v>
      </c>
      <c r="E73" s="25">
        <v>-37615.699999999997</v>
      </c>
      <c r="F73" s="25">
        <f t="shared" si="5"/>
        <v>-443736.8</v>
      </c>
    </row>
    <row r="74" spans="1:6" x14ac:dyDescent="0.2">
      <c r="A74" s="23">
        <v>5</v>
      </c>
      <c r="B74" s="24" t="s">
        <v>7</v>
      </c>
      <c r="C74" s="25">
        <v>-176509.93</v>
      </c>
      <c r="D74" s="25">
        <v>-42112.49</v>
      </c>
      <c r="E74" s="25">
        <v>-4671.75</v>
      </c>
      <c r="F74" s="25">
        <f t="shared" si="5"/>
        <v>-223294.16999999998</v>
      </c>
    </row>
    <row r="75" spans="1:6" x14ac:dyDescent="0.2">
      <c r="A75" s="23">
        <v>6</v>
      </c>
      <c r="B75" s="24" t="s">
        <v>17</v>
      </c>
      <c r="C75" s="25">
        <v>-123283.71</v>
      </c>
      <c r="D75" s="25">
        <v>-9520.26</v>
      </c>
      <c r="E75" s="25">
        <v>-4.3099999999999996</v>
      </c>
      <c r="F75" s="25">
        <f t="shared" si="5"/>
        <v>-132808.28</v>
      </c>
    </row>
    <row r="76" spans="1:6" x14ac:dyDescent="0.2">
      <c r="A76" s="23">
        <v>7</v>
      </c>
      <c r="B76" s="24" t="s">
        <v>18</v>
      </c>
      <c r="C76" s="25">
        <v>-114278.91</v>
      </c>
      <c r="D76" s="25">
        <v>-3279.33</v>
      </c>
      <c r="E76" s="25">
        <v>-4.32</v>
      </c>
      <c r="F76" s="25">
        <f t="shared" si="5"/>
        <v>-117562.56000000001</v>
      </c>
    </row>
    <row r="77" spans="1:6" x14ac:dyDescent="0.2">
      <c r="A77" s="23">
        <v>8</v>
      </c>
      <c r="B77" s="24" t="s">
        <v>8</v>
      </c>
      <c r="C77" s="25">
        <v>-102678.82</v>
      </c>
      <c r="D77" s="25">
        <v>-14759.34</v>
      </c>
      <c r="E77" s="25">
        <v>-576.92999999999995</v>
      </c>
      <c r="F77" s="25">
        <f t="shared" si="5"/>
        <v>-118015.09</v>
      </c>
    </row>
    <row r="78" spans="1:6" x14ac:dyDescent="0.2">
      <c r="A78" s="23">
        <v>9</v>
      </c>
      <c r="B78" s="24" t="s">
        <v>9</v>
      </c>
      <c r="C78" s="25">
        <v>-99915.17</v>
      </c>
      <c r="D78" s="25">
        <v>-6597.06</v>
      </c>
      <c r="E78" s="25">
        <v>-88.47</v>
      </c>
      <c r="F78" s="25">
        <f t="shared" si="5"/>
        <v>-106600.7</v>
      </c>
    </row>
    <row r="79" spans="1:6" x14ac:dyDescent="0.2">
      <c r="A79" s="23">
        <v>10</v>
      </c>
      <c r="B79" s="24" t="s">
        <v>16</v>
      </c>
      <c r="C79" s="25">
        <v>-87788.27</v>
      </c>
      <c r="D79" s="25">
        <v>-4104.26</v>
      </c>
      <c r="E79" s="25">
        <v>-13.8</v>
      </c>
      <c r="F79" s="25">
        <f t="shared" si="5"/>
        <v>-91906.33</v>
      </c>
    </row>
    <row r="80" spans="1:6" x14ac:dyDescent="0.2">
      <c r="A80" s="23">
        <v>11</v>
      </c>
      <c r="B80" s="24" t="s">
        <v>10</v>
      </c>
      <c r="C80" s="25">
        <v>-135151.93</v>
      </c>
      <c r="D80" s="25">
        <v>-10585.85</v>
      </c>
      <c r="E80" s="25">
        <v>-109.06</v>
      </c>
      <c r="F80" s="25">
        <f t="shared" si="5"/>
        <v>-145846.84</v>
      </c>
    </row>
    <row r="81" spans="1:6" x14ac:dyDescent="0.2">
      <c r="A81" s="23">
        <v>12</v>
      </c>
      <c r="B81" s="24" t="s">
        <v>11</v>
      </c>
      <c r="C81" s="25">
        <v>-95184.55</v>
      </c>
      <c r="D81" s="25">
        <v>-7459.61</v>
      </c>
      <c r="E81" s="25">
        <v>-67.010000000000005</v>
      </c>
      <c r="F81" s="25">
        <f t="shared" si="5"/>
        <v>-102711.17</v>
      </c>
    </row>
    <row r="82" spans="1:6" x14ac:dyDescent="0.2">
      <c r="A82" s="23">
        <v>13</v>
      </c>
      <c r="B82" s="24" t="s">
        <v>12</v>
      </c>
      <c r="C82" s="25">
        <v>-110925.46</v>
      </c>
      <c r="D82" s="25">
        <v>-14170.37</v>
      </c>
      <c r="E82" s="25">
        <v>-284.88</v>
      </c>
      <c r="F82" s="25">
        <f t="shared" si="5"/>
        <v>-125380.71</v>
      </c>
    </row>
    <row r="83" spans="1:6" x14ac:dyDescent="0.2">
      <c r="A83" s="23">
        <v>14</v>
      </c>
      <c r="B83" s="24" t="s">
        <v>37</v>
      </c>
      <c r="C83" s="25">
        <v>-81592.990000000005</v>
      </c>
      <c r="D83" s="25">
        <v>-2793.73</v>
      </c>
      <c r="E83" s="25">
        <v>-15.81</v>
      </c>
      <c r="F83" s="25">
        <f t="shared" si="5"/>
        <v>-84402.53</v>
      </c>
    </row>
    <row r="84" spans="1:6" x14ac:dyDescent="0.2">
      <c r="A84" s="23">
        <v>15</v>
      </c>
      <c r="B84" s="24" t="s">
        <v>28</v>
      </c>
      <c r="C84" s="25">
        <v>-106821.87</v>
      </c>
      <c r="D84" s="25">
        <v>-7609.21</v>
      </c>
      <c r="E84" s="25">
        <v>-92.98</v>
      </c>
      <c r="F84" s="25">
        <f t="shared" si="5"/>
        <v>-114524.06</v>
      </c>
    </row>
    <row r="85" spans="1:6" x14ac:dyDescent="0.2">
      <c r="A85" s="23">
        <v>16</v>
      </c>
      <c r="B85" s="24" t="s">
        <v>25</v>
      </c>
      <c r="C85" s="25">
        <v>-214275.62</v>
      </c>
      <c r="D85" s="25">
        <v>-34886.57</v>
      </c>
      <c r="E85" s="25">
        <v>-2499.3000000000002</v>
      </c>
      <c r="F85" s="25">
        <f t="shared" si="5"/>
        <v>-251661.49</v>
      </c>
    </row>
    <row r="86" spans="1:6" x14ac:dyDescent="0.2">
      <c r="A86" s="23">
        <v>17</v>
      </c>
      <c r="B86" s="24" t="s">
        <v>13</v>
      </c>
      <c r="C86" s="25">
        <v>-184376.44</v>
      </c>
      <c r="D86" s="25">
        <v>-17053.16</v>
      </c>
      <c r="E86" s="25">
        <v>-706.5</v>
      </c>
      <c r="F86" s="25">
        <f t="shared" si="5"/>
        <v>-202136.1</v>
      </c>
    </row>
    <row r="87" spans="1:6" x14ac:dyDescent="0.2">
      <c r="A87" s="23">
        <v>18</v>
      </c>
      <c r="B87" s="24" t="s">
        <v>4</v>
      </c>
      <c r="C87" s="25">
        <v>-711438.96</v>
      </c>
      <c r="D87" s="25">
        <v>-218534.53</v>
      </c>
      <c r="E87" s="25">
        <v>-126352.63</v>
      </c>
      <c r="F87" s="25">
        <f t="shared" si="5"/>
        <v>-1056326.1200000001</v>
      </c>
    </row>
    <row r="88" spans="1:6" x14ac:dyDescent="0.2">
      <c r="A88" s="23">
        <v>19</v>
      </c>
      <c r="B88" s="24" t="s">
        <v>14</v>
      </c>
      <c r="C88" s="25">
        <v>-113076.28</v>
      </c>
      <c r="D88" s="25">
        <v>-10367.790000000001</v>
      </c>
      <c r="E88" s="25">
        <v>-182.07</v>
      </c>
      <c r="F88" s="25">
        <f t="shared" si="5"/>
        <v>-123626.14000000001</v>
      </c>
    </row>
    <row r="89" spans="1:6" x14ac:dyDescent="0.2">
      <c r="A89" s="23">
        <v>20</v>
      </c>
      <c r="B89" s="24" t="s">
        <v>15</v>
      </c>
      <c r="C89" s="25">
        <v>-143663.62</v>
      </c>
      <c r="D89" s="25">
        <v>-29429.34</v>
      </c>
      <c r="E89" s="25">
        <v>-2280.85</v>
      </c>
      <c r="F89" s="25">
        <f t="shared" si="5"/>
        <v>-175373.81</v>
      </c>
    </row>
    <row r="90" spans="1:6" x14ac:dyDescent="0.2">
      <c r="A90" s="88" t="s">
        <v>0</v>
      </c>
      <c r="B90" s="89"/>
      <c r="C90" s="28">
        <f>SUM(C70:C89)</f>
        <v>-3192785.0199999996</v>
      </c>
      <c r="D90" s="28">
        <f t="shared" ref="D90:E90" si="6">SUM(D70:D89)</f>
        <v>-599572.79</v>
      </c>
      <c r="E90" s="28">
        <f t="shared" si="6"/>
        <v>-176467.68000000002</v>
      </c>
      <c r="F90" s="28">
        <f>SUM(F70:F89)</f>
        <v>-3968825.4900000007</v>
      </c>
    </row>
  </sheetData>
  <mergeCells count="24">
    <mergeCell ref="A5:F5"/>
    <mergeCell ref="A6:F6"/>
    <mergeCell ref="A7:F7"/>
    <mergeCell ref="A9:F9"/>
    <mergeCell ref="B11:B13"/>
    <mergeCell ref="C11:C13"/>
    <mergeCell ref="E11:E13"/>
    <mergeCell ref="F11:F13"/>
    <mergeCell ref="A34:B34"/>
    <mergeCell ref="D11:D13"/>
    <mergeCell ref="B39:B41"/>
    <mergeCell ref="C39:C41"/>
    <mergeCell ref="D39:D41"/>
    <mergeCell ref="A90:B90"/>
    <mergeCell ref="F67:F69"/>
    <mergeCell ref="E39:E41"/>
    <mergeCell ref="A37:E37"/>
    <mergeCell ref="F39:F41"/>
    <mergeCell ref="A62:B62"/>
    <mergeCell ref="A65:F65"/>
    <mergeCell ref="B67:B69"/>
    <mergeCell ref="C67:C69"/>
    <mergeCell ref="D67:D69"/>
    <mergeCell ref="E67:E69"/>
  </mergeCells>
  <printOptions horizontalCentered="1"/>
  <pageMargins left="0.70866141732283472" right="0.19685039370078741" top="0.98425196850393704" bottom="0.98425196850393704" header="0" footer="0"/>
  <pageSetup orientation="landscape" horizontalDpi="4294967294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L46"/>
  <sheetViews>
    <sheetView topLeftCell="A4" workbookViewId="0">
      <selection activeCell="A7" sqref="A7:L9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12" ht="16.5" x14ac:dyDescent="0.25">
      <c r="A3" s="76" t="s">
        <v>20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13.5" customHeight="1" x14ac:dyDescent="0.2">
      <c r="A4" s="77" t="s">
        <v>24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 ht="13.5" customHeight="1" x14ac:dyDescent="0.2">
      <c r="A5" s="84" t="s">
        <v>23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ht="13.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13.5" customHeight="1" x14ac:dyDescent="0.2"/>
    <row r="8" spans="1:12" ht="13.5" customHeight="1" x14ac:dyDescent="0.2">
      <c r="A8" s="83" t="s">
        <v>52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ht="13.5" customHeight="1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1:12" ht="13.5" customHeight="1" x14ac:dyDescent="0.2">
      <c r="L10" s="47" t="s">
        <v>26</v>
      </c>
    </row>
    <row r="11" spans="1:12" ht="13.5" customHeight="1" x14ac:dyDescent="0.2">
      <c r="A11" s="9" t="s">
        <v>1</v>
      </c>
      <c r="B11" s="80" t="s">
        <v>39</v>
      </c>
      <c r="C11" s="85" t="s">
        <v>30</v>
      </c>
      <c r="D11" s="85" t="s">
        <v>31</v>
      </c>
      <c r="E11" s="85" t="s">
        <v>32</v>
      </c>
      <c r="F11" s="85" t="s">
        <v>36</v>
      </c>
      <c r="G11" s="85" t="s">
        <v>33</v>
      </c>
      <c r="H11" s="85" t="s">
        <v>29</v>
      </c>
      <c r="I11" s="85" t="s">
        <v>34</v>
      </c>
      <c r="J11" s="85" t="s">
        <v>35</v>
      </c>
      <c r="K11" s="85" t="s">
        <v>38</v>
      </c>
      <c r="L11" s="85" t="s">
        <v>0</v>
      </c>
    </row>
    <row r="12" spans="1:12" ht="13.5" customHeight="1" x14ac:dyDescent="0.2">
      <c r="A12" s="10" t="s">
        <v>2</v>
      </c>
      <c r="B12" s="81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12" ht="13.5" customHeight="1" x14ac:dyDescent="0.2">
      <c r="A13" s="11" t="s">
        <v>3</v>
      </c>
      <c r="B13" s="82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2" ht="13.5" customHeight="1" x14ac:dyDescent="0.2">
      <c r="A14" s="48">
        <v>1</v>
      </c>
      <c r="B14" s="14" t="s">
        <v>5</v>
      </c>
      <c r="C14" s="12">
        <f>Junio!C14+'1er Ajuste Cuat17 Def16 y FEIEF'!C14+'1er Ajuste Cuat17 Def16 y FEIEF'!C42+'1er Ajuste Cuat17 Def16 y FEIEF'!C70</f>
        <v>4110449.57</v>
      </c>
      <c r="D14" s="12">
        <f>Junio!D14+'1er Ajuste Cuat17 Def16 y FEIEF'!D14+'1er Ajuste Cuat17 Def16 y FEIEF'!D70</f>
        <v>1385816.2599999998</v>
      </c>
      <c r="E14" s="12">
        <f>Junio!E14+'1er Ajuste Cuat17 Def16 y FEIEF'!E14+'1er Ajuste Cuat17 Def16 y FEIEF'!E42</f>
        <v>-94374.91</v>
      </c>
      <c r="F14" s="12">
        <f>Junio!F14</f>
        <v>0</v>
      </c>
      <c r="G14" s="12">
        <f>Junio!G14</f>
        <v>28692.6</v>
      </c>
      <c r="H14" s="12">
        <f>Junio!H14+'1er Ajuste Cuat17 Def16 y FEIEF'!D42+'1er Ajuste Cuat17 Def16 y FEIEF'!E70</f>
        <v>118437.15000000001</v>
      </c>
      <c r="I14" s="12">
        <f>Junio!I14</f>
        <v>259855.55</v>
      </c>
      <c r="J14" s="12">
        <f>Junio!J14</f>
        <v>153300.57</v>
      </c>
      <c r="K14" s="12">
        <f>Junio!K14</f>
        <v>7967</v>
      </c>
      <c r="L14" s="12">
        <f>SUM(C14:K14)</f>
        <v>5970143.79</v>
      </c>
    </row>
    <row r="15" spans="1:12" ht="13.5" customHeight="1" x14ac:dyDescent="0.2">
      <c r="A15" s="48">
        <v>2</v>
      </c>
      <c r="B15" s="14" t="s">
        <v>6</v>
      </c>
      <c r="C15" s="12">
        <f>Junio!C15+'1er Ajuste Cuat17 Def16 y FEIEF'!C15+'1er Ajuste Cuat17 Def16 y FEIEF'!C43+'1er Ajuste Cuat17 Def16 y FEIEF'!C71</f>
        <v>2975846.04</v>
      </c>
      <c r="D15" s="12">
        <f>Junio!D15+'1er Ajuste Cuat17 Def16 y FEIEF'!D15+'1er Ajuste Cuat17 Def16 y FEIEF'!D71</f>
        <v>908788.61</v>
      </c>
      <c r="E15" s="12">
        <f>Junio!E15+'1er Ajuste Cuat17 Def16 y FEIEF'!E15+'1er Ajuste Cuat17 Def16 y FEIEF'!E43</f>
        <v>-68586.170000000013</v>
      </c>
      <c r="F15" s="12">
        <f>Junio!F15</f>
        <v>0</v>
      </c>
      <c r="G15" s="12">
        <f>Junio!G15</f>
        <v>22530.699999999997</v>
      </c>
      <c r="H15" s="12">
        <f>Junio!H15+'1er Ajuste Cuat17 Def16 y FEIEF'!D43+'1er Ajuste Cuat17 Def16 y FEIEF'!E71</f>
        <v>48848.08</v>
      </c>
      <c r="I15" s="12">
        <f>Junio!I15</f>
        <v>117436.33</v>
      </c>
      <c r="J15" s="12">
        <f>Junio!J15</f>
        <v>62836.24</v>
      </c>
      <c r="K15" s="12">
        <f>Junio!K15</f>
        <v>0</v>
      </c>
      <c r="L15" s="12">
        <f t="shared" ref="L15:L33" si="0">SUM(C15:K15)</f>
        <v>4067699.8300000005</v>
      </c>
    </row>
    <row r="16" spans="1:12" ht="13.5" customHeight="1" x14ac:dyDescent="0.2">
      <c r="A16" s="48">
        <v>3</v>
      </c>
      <c r="B16" s="14" t="s">
        <v>21</v>
      </c>
      <c r="C16" s="12">
        <f>Junio!C16+'1er Ajuste Cuat17 Def16 y FEIEF'!C16+'1er Ajuste Cuat17 Def16 y FEIEF'!C44+'1er Ajuste Cuat17 Def16 y FEIEF'!C72</f>
        <v>2847084.88</v>
      </c>
      <c r="D16" s="12">
        <f>Junio!D16+'1er Ajuste Cuat17 Def16 y FEIEF'!D16+'1er Ajuste Cuat17 Def16 y FEIEF'!D72</f>
        <v>850090.13</v>
      </c>
      <c r="E16" s="12">
        <f>Junio!E16+'1er Ajuste Cuat17 Def16 y FEIEF'!E16+'1er Ajuste Cuat17 Def16 y FEIEF'!E44</f>
        <v>-63820.859999999993</v>
      </c>
      <c r="F16" s="12">
        <f>Junio!F16</f>
        <v>0</v>
      </c>
      <c r="G16" s="12">
        <f>Junio!G16</f>
        <v>21858.42</v>
      </c>
      <c r="H16" s="12">
        <f>Junio!H16+'1er Ajuste Cuat17 Def16 y FEIEF'!D44+'1er Ajuste Cuat17 Def16 y FEIEF'!E72</f>
        <v>35759.24</v>
      </c>
      <c r="I16" s="12">
        <f>Junio!I16</f>
        <v>99117.85</v>
      </c>
      <c r="J16" s="12">
        <f>Junio!J16</f>
        <v>46007.88</v>
      </c>
      <c r="K16" s="12">
        <f>Junio!K16</f>
        <v>0</v>
      </c>
      <c r="L16" s="12">
        <f t="shared" si="0"/>
        <v>3836097.54</v>
      </c>
    </row>
    <row r="17" spans="1:12" ht="13.5" customHeight="1" x14ac:dyDescent="0.2">
      <c r="A17" s="48">
        <v>4</v>
      </c>
      <c r="B17" s="14" t="s">
        <v>22</v>
      </c>
      <c r="C17" s="12">
        <f>Junio!C17+'1er Ajuste Cuat17 Def16 y FEIEF'!C17+'1er Ajuste Cuat17 Def16 y FEIEF'!C45+'1er Ajuste Cuat17 Def16 y FEIEF'!C73</f>
        <v>5778110.4500000002</v>
      </c>
      <c r="D17" s="12">
        <f>Junio!D17+'1er Ajuste Cuat17 Def16 y FEIEF'!D17+'1er Ajuste Cuat17 Def16 y FEIEF'!D73</f>
        <v>2210838.13</v>
      </c>
      <c r="E17" s="12">
        <f>Junio!E17+'1er Ajuste Cuat17 Def16 y FEIEF'!E17+'1er Ajuste Cuat17 Def16 y FEIEF'!E45</f>
        <v>-78397.100000000006</v>
      </c>
      <c r="F17" s="12">
        <f>Junio!F17</f>
        <v>184.28</v>
      </c>
      <c r="G17" s="12">
        <f>Junio!G17</f>
        <v>67698.080000000002</v>
      </c>
      <c r="H17" s="12">
        <f>Junio!H17+'1er Ajuste Cuat17 Def16 y FEIEF'!D45+'1er Ajuste Cuat17 Def16 y FEIEF'!E73</f>
        <v>228478.13999999996</v>
      </c>
      <c r="I17" s="12">
        <f>Junio!I17</f>
        <v>526555.91</v>
      </c>
      <c r="J17" s="12">
        <f>Junio!J17</f>
        <v>401057.36</v>
      </c>
      <c r="K17" s="12">
        <f>Junio!K17</f>
        <v>343171</v>
      </c>
      <c r="L17" s="12">
        <f t="shared" si="0"/>
        <v>9477696.25</v>
      </c>
    </row>
    <row r="18" spans="1:12" ht="13.5" customHeight="1" x14ac:dyDescent="0.2">
      <c r="A18" s="48">
        <v>5</v>
      </c>
      <c r="B18" s="14" t="s">
        <v>7</v>
      </c>
      <c r="C18" s="12">
        <f>Junio!C18+'1er Ajuste Cuat17 Def16 y FEIEF'!C18+'1er Ajuste Cuat17 Def16 y FEIEF'!C46+'1er Ajuste Cuat17 Def16 y FEIEF'!C74</f>
        <v>5688133.1800000006</v>
      </c>
      <c r="D18" s="12">
        <f>Junio!D18+'1er Ajuste Cuat17 Def16 y FEIEF'!D18+'1er Ajuste Cuat17 Def16 y FEIEF'!D74</f>
        <v>1955124.4</v>
      </c>
      <c r="E18" s="12">
        <f>Junio!E18+'1er Ajuste Cuat17 Def16 y FEIEF'!E18+'1er Ajuste Cuat17 Def16 y FEIEF'!E46</f>
        <v>-106568.5</v>
      </c>
      <c r="F18" s="12">
        <f>Junio!F18</f>
        <v>139.72999999999999</v>
      </c>
      <c r="G18" s="12">
        <f>Junio!G18</f>
        <v>43654.06</v>
      </c>
      <c r="H18" s="12">
        <f>Junio!H18+'1er Ajuste Cuat17 Def16 y FEIEF'!D46+'1er Ajuste Cuat17 Def16 y FEIEF'!E74</f>
        <v>209036.6</v>
      </c>
      <c r="I18" s="12">
        <f>Junio!I18</f>
        <v>421646.77</v>
      </c>
      <c r="J18" s="12">
        <f>Junio!J18</f>
        <v>281851.71999999997</v>
      </c>
      <c r="K18" s="12">
        <f>Junio!K18</f>
        <v>0</v>
      </c>
      <c r="L18" s="12">
        <f t="shared" si="0"/>
        <v>8493017.9600000009</v>
      </c>
    </row>
    <row r="19" spans="1:12" ht="13.5" customHeight="1" x14ac:dyDescent="0.2">
      <c r="A19" s="48">
        <v>6</v>
      </c>
      <c r="B19" s="14" t="s">
        <v>17</v>
      </c>
      <c r="C19" s="12">
        <f>Junio!C19+'1er Ajuste Cuat17 Def16 y FEIEF'!C19+'1er Ajuste Cuat17 Def16 y FEIEF'!C47+'1er Ajuste Cuat17 Def16 y FEIEF'!C75</f>
        <v>2556063.66</v>
      </c>
      <c r="D19" s="12">
        <f>Junio!D19+'1er Ajuste Cuat17 Def16 y FEIEF'!D19+'1er Ajuste Cuat17 Def16 y FEIEF'!D75</f>
        <v>605599.88</v>
      </c>
      <c r="E19" s="12">
        <f>Junio!E19+'1er Ajuste Cuat17 Def16 y FEIEF'!E19+'1er Ajuste Cuat17 Def16 y FEIEF'!E47</f>
        <v>-16307.900000000001</v>
      </c>
      <c r="F19" s="12">
        <f>Junio!F19</f>
        <v>0</v>
      </c>
      <c r="G19" s="12">
        <f>Junio!G19</f>
        <v>27201.95</v>
      </c>
      <c r="H19" s="12">
        <f>Junio!H19+'1er Ajuste Cuat17 Def16 y FEIEF'!D47+'1er Ajuste Cuat17 Def16 y FEIEF'!E75</f>
        <v>105995.86</v>
      </c>
      <c r="I19" s="12">
        <f>Junio!I19</f>
        <v>482852.17</v>
      </c>
      <c r="J19" s="12">
        <f>Junio!J19</f>
        <v>136980.6</v>
      </c>
      <c r="K19" s="12">
        <f>Junio!K19</f>
        <v>2938701</v>
      </c>
      <c r="L19" s="12">
        <f t="shared" si="0"/>
        <v>6837087.2200000007</v>
      </c>
    </row>
    <row r="20" spans="1:12" x14ac:dyDescent="0.2">
      <c r="A20" s="48">
        <v>7</v>
      </c>
      <c r="B20" s="14" t="s">
        <v>18</v>
      </c>
      <c r="C20" s="12">
        <f>Junio!C20+'1er Ajuste Cuat17 Def16 y FEIEF'!C20+'1er Ajuste Cuat17 Def16 y FEIEF'!C48+'1er Ajuste Cuat17 Def16 y FEIEF'!C76</f>
        <v>2084329.9700000004</v>
      </c>
      <c r="D20" s="12">
        <f>Junio!D20+'1er Ajuste Cuat17 Def16 y FEIEF'!D20+'1er Ajuste Cuat17 Def16 y FEIEF'!D76</f>
        <v>559657.89</v>
      </c>
      <c r="E20" s="12">
        <f>Junio!E20+'1er Ajuste Cuat17 Def16 y FEIEF'!E20+'1er Ajuste Cuat17 Def16 y FEIEF'!E48</f>
        <v>-18830.71</v>
      </c>
      <c r="F20" s="12">
        <f>Junio!F20</f>
        <v>0</v>
      </c>
      <c r="G20" s="12">
        <f>Junio!G20</f>
        <v>19106.61</v>
      </c>
      <c r="H20" s="12">
        <f>Junio!H20+'1er Ajuste Cuat17 Def16 y FEIEF'!D48+'1er Ajuste Cuat17 Def16 y FEIEF'!E76</f>
        <v>36527.54</v>
      </c>
      <c r="I20" s="12">
        <f>Junio!I20</f>
        <v>143361.60999999999</v>
      </c>
      <c r="J20" s="12">
        <f>Junio!J20</f>
        <v>46857.81</v>
      </c>
      <c r="K20" s="12">
        <f>Junio!K20</f>
        <v>0</v>
      </c>
      <c r="L20" s="12">
        <f t="shared" si="0"/>
        <v>2871010.72</v>
      </c>
    </row>
    <row r="21" spans="1:12" x14ac:dyDescent="0.2">
      <c r="A21" s="48">
        <v>8</v>
      </c>
      <c r="B21" s="14" t="s">
        <v>8</v>
      </c>
      <c r="C21" s="12">
        <f>Junio!C21+'1er Ajuste Cuat17 Def16 y FEIEF'!C21+'1er Ajuste Cuat17 Def16 y FEIEF'!C49+'1er Ajuste Cuat17 Def16 y FEIEF'!C77</f>
        <v>3579783.56</v>
      </c>
      <c r="D21" s="12">
        <f>Junio!D21+'1er Ajuste Cuat17 Def16 y FEIEF'!D21+'1er Ajuste Cuat17 Def16 y FEIEF'!D77</f>
        <v>1200695.7799999998</v>
      </c>
      <c r="E21" s="12">
        <f>Junio!E21+'1er Ajuste Cuat17 Def16 y FEIEF'!E21+'1er Ajuste Cuat17 Def16 y FEIEF'!E49</f>
        <v>-86245.85</v>
      </c>
      <c r="F21" s="12">
        <f>Junio!F21</f>
        <v>0</v>
      </c>
      <c r="G21" s="12">
        <f>Junio!G21</f>
        <v>24599.690000000002</v>
      </c>
      <c r="H21" s="12">
        <f>Junio!H21+'1er Ajuste Cuat17 Def16 y FEIEF'!D49+'1er Ajuste Cuat17 Def16 y FEIEF'!E77</f>
        <v>87734.22</v>
      </c>
      <c r="I21" s="12">
        <f>Junio!I21</f>
        <v>184519.81</v>
      </c>
      <c r="J21" s="12">
        <f>Junio!J21</f>
        <v>113922.57</v>
      </c>
      <c r="K21" s="12">
        <f>Junio!K21</f>
        <v>26913</v>
      </c>
      <c r="L21" s="12">
        <f t="shared" si="0"/>
        <v>5131922.78</v>
      </c>
    </row>
    <row r="22" spans="1:12" x14ac:dyDescent="0.2">
      <c r="A22" s="48">
        <v>9</v>
      </c>
      <c r="B22" s="14" t="s">
        <v>9</v>
      </c>
      <c r="C22" s="12">
        <f>Junio!C22+'1er Ajuste Cuat17 Def16 y FEIEF'!C22+'1er Ajuste Cuat17 Def16 y FEIEF'!C50+'1er Ajuste Cuat17 Def16 y FEIEF'!C78</f>
        <v>3316568.3600000003</v>
      </c>
      <c r="D22" s="12">
        <f>Junio!D22+'1er Ajuste Cuat17 Def16 y FEIEF'!D22+'1er Ajuste Cuat17 Def16 y FEIEF'!D78</f>
        <v>1029832.38</v>
      </c>
      <c r="E22" s="12">
        <f>Junio!E22+'1er Ajuste Cuat17 Def16 y FEIEF'!E22+'1er Ajuste Cuat17 Def16 y FEIEF'!E50</f>
        <v>-78397.100000000006</v>
      </c>
      <c r="F22" s="12">
        <f>Junio!F22</f>
        <v>0</v>
      </c>
      <c r="G22" s="12">
        <f>Junio!G22</f>
        <v>24216.760000000002</v>
      </c>
      <c r="H22" s="12">
        <f>Junio!H22+'1er Ajuste Cuat17 Def16 y FEIEF'!D50+'1er Ajuste Cuat17 Def16 y FEIEF'!E78</f>
        <v>55482.609999999993</v>
      </c>
      <c r="I22" s="12">
        <f>Junio!I22</f>
        <v>160631.85</v>
      </c>
      <c r="J22" s="12">
        <f>Junio!J22</f>
        <v>71633.64</v>
      </c>
      <c r="K22" s="12">
        <f>Junio!K22</f>
        <v>0</v>
      </c>
      <c r="L22" s="12">
        <f t="shared" si="0"/>
        <v>4579968.5</v>
      </c>
    </row>
    <row r="23" spans="1:12" x14ac:dyDescent="0.2">
      <c r="A23" s="48">
        <v>10</v>
      </c>
      <c r="B23" s="14" t="s">
        <v>16</v>
      </c>
      <c r="C23" s="12">
        <f>Junio!C23+'1er Ajuste Cuat17 Def16 y FEIEF'!C23+'1er Ajuste Cuat17 Def16 y FEIEF'!C51+'1er Ajuste Cuat17 Def16 y FEIEF'!C79</f>
        <v>2360041.61</v>
      </c>
      <c r="D23" s="12">
        <f>Junio!D23+'1er Ajuste Cuat17 Def16 y FEIEF'!D23+'1er Ajuste Cuat17 Def16 y FEIEF'!D79</f>
        <v>589348.39</v>
      </c>
      <c r="E23" s="12">
        <f>Junio!E23+'1er Ajuste Cuat17 Def16 y FEIEF'!E23+'1er Ajuste Cuat17 Def16 y FEIEF'!E51</f>
        <v>-24577.120000000003</v>
      </c>
      <c r="F23" s="12">
        <f>Junio!F23</f>
        <v>0</v>
      </c>
      <c r="G23" s="12">
        <f>Junio!G23</f>
        <v>22085.59</v>
      </c>
      <c r="H23" s="12">
        <f>Junio!H23+'1er Ajuste Cuat17 Def16 y FEIEF'!D51+'1er Ajuste Cuat17 Def16 y FEIEF'!E79</f>
        <v>41782.370000000003</v>
      </c>
      <c r="I23" s="12">
        <f>Junio!I23</f>
        <v>162404.26999999999</v>
      </c>
      <c r="J23" s="12">
        <f>Junio!J23</f>
        <v>54087.8</v>
      </c>
      <c r="K23" s="12">
        <f>Junio!K23</f>
        <v>696136</v>
      </c>
      <c r="L23" s="12">
        <f t="shared" si="0"/>
        <v>3901308.9099999997</v>
      </c>
    </row>
    <row r="24" spans="1:12" x14ac:dyDescent="0.2">
      <c r="A24" s="48">
        <v>11</v>
      </c>
      <c r="B24" s="14" t="s">
        <v>10</v>
      </c>
      <c r="C24" s="12">
        <f>Junio!C24+'1er Ajuste Cuat17 Def16 y FEIEF'!C24+'1er Ajuste Cuat17 Def16 y FEIEF'!C52+'1er Ajuste Cuat17 Def16 y FEIEF'!C80</f>
        <v>3691468.58</v>
      </c>
      <c r="D24" s="12">
        <f>Junio!D24+'1er Ajuste Cuat17 Def16 y FEIEF'!D24+'1er Ajuste Cuat17 Def16 y FEIEF'!D80</f>
        <v>1270723.4099999999</v>
      </c>
      <c r="E24" s="12">
        <f>Junio!E24+'1er Ajuste Cuat17 Def16 y FEIEF'!E24+'1er Ajuste Cuat17 Def16 y FEIEF'!E52</f>
        <v>-79238.040000000008</v>
      </c>
      <c r="F24" s="12">
        <f>Junio!F24</f>
        <v>0</v>
      </c>
      <c r="G24" s="12">
        <f>Junio!G24</f>
        <v>30740.420000000002</v>
      </c>
      <c r="H24" s="12">
        <f>Junio!H24+'1er Ajuste Cuat17 Def16 y FEIEF'!D52+'1er Ajuste Cuat17 Def16 y FEIEF'!E80</f>
        <v>111427.55</v>
      </c>
      <c r="I24" s="12">
        <f>Junio!I24</f>
        <v>340542.03</v>
      </c>
      <c r="J24" s="12">
        <f>Junio!J24</f>
        <v>142744.64000000001</v>
      </c>
      <c r="K24" s="12">
        <f>Junio!K24</f>
        <v>4842</v>
      </c>
      <c r="L24" s="12">
        <f t="shared" si="0"/>
        <v>5513250.5899999999</v>
      </c>
    </row>
    <row r="25" spans="1:12" x14ac:dyDescent="0.2">
      <c r="A25" s="48">
        <v>12</v>
      </c>
      <c r="B25" s="14" t="s">
        <v>11</v>
      </c>
      <c r="C25" s="12">
        <f>Junio!C25+'1er Ajuste Cuat17 Def16 y FEIEF'!C25+'1er Ajuste Cuat17 Def16 y FEIEF'!C53+'1er Ajuste Cuat17 Def16 y FEIEF'!C81</f>
        <v>5430995.6100000003</v>
      </c>
      <c r="D25" s="12">
        <f>Junio!D25+'1er Ajuste Cuat17 Def16 y FEIEF'!D25+'1er Ajuste Cuat17 Def16 y FEIEF'!D81</f>
        <v>1239882.22</v>
      </c>
      <c r="E25" s="12">
        <f>Junio!E25+'1er Ajuste Cuat17 Def16 y FEIEF'!E25+'1er Ajuste Cuat17 Def16 y FEIEF'!E53</f>
        <v>-89469.440000000002</v>
      </c>
      <c r="F25" s="12">
        <f>Junio!F25</f>
        <v>0</v>
      </c>
      <c r="G25" s="12">
        <f>Junio!G25</f>
        <v>52117.38</v>
      </c>
      <c r="H25" s="12">
        <f>Junio!H25+'1er Ajuste Cuat17 Def16 y FEIEF'!D53+'1er Ajuste Cuat17 Def16 y FEIEF'!E81</f>
        <v>73064.320000000007</v>
      </c>
      <c r="I25" s="12">
        <f>Junio!I25</f>
        <v>178522.22</v>
      </c>
      <c r="J25" s="12">
        <f>Junio!J25</f>
        <v>93952.85</v>
      </c>
      <c r="K25" s="12">
        <f>Junio!K25</f>
        <v>0</v>
      </c>
      <c r="L25" s="12">
        <f t="shared" si="0"/>
        <v>6979065.1599999992</v>
      </c>
    </row>
    <row r="26" spans="1:12" x14ac:dyDescent="0.2">
      <c r="A26" s="48">
        <v>13</v>
      </c>
      <c r="B26" s="14" t="s">
        <v>12</v>
      </c>
      <c r="C26" s="12">
        <f>Junio!C26+'1er Ajuste Cuat17 Def16 y FEIEF'!C26+'1er Ajuste Cuat17 Def16 y FEIEF'!C54+'1er Ajuste Cuat17 Def16 y FEIEF'!C82</f>
        <v>5217682.74</v>
      </c>
      <c r="D26" s="12">
        <f>Junio!D26+'1er Ajuste Cuat17 Def16 y FEIEF'!D26+'1er Ajuste Cuat17 Def16 y FEIEF'!D82</f>
        <v>1748040.26</v>
      </c>
      <c r="E26" s="12">
        <f>Junio!E26+'1er Ajuste Cuat17 Def16 y FEIEF'!E26+'1er Ajuste Cuat17 Def16 y FEIEF'!E54</f>
        <v>-106988.97</v>
      </c>
      <c r="F26" s="12">
        <f>Junio!F26</f>
        <v>0</v>
      </c>
      <c r="G26" s="12">
        <f>Junio!G26</f>
        <v>33968.81</v>
      </c>
      <c r="H26" s="12">
        <f>Junio!H26+'1er Ajuste Cuat17 Def16 y FEIEF'!D54+'1er Ajuste Cuat17 Def16 y FEIEF'!E82</f>
        <v>129568.51999999999</v>
      </c>
      <c r="I26" s="12">
        <f>Junio!I26</f>
        <v>233361.53</v>
      </c>
      <c r="J26" s="12">
        <f>Junio!J26</f>
        <v>168927.17</v>
      </c>
      <c r="K26" s="12">
        <f>Junio!K26</f>
        <v>0</v>
      </c>
      <c r="L26" s="12">
        <f t="shared" si="0"/>
        <v>7424560.0599999996</v>
      </c>
    </row>
    <row r="27" spans="1:12" x14ac:dyDescent="0.2">
      <c r="A27" s="48">
        <v>14</v>
      </c>
      <c r="B27" s="14" t="s">
        <v>37</v>
      </c>
      <c r="C27" s="12">
        <f>Junio!C27+'1er Ajuste Cuat17 Def16 y FEIEF'!C27+'1er Ajuste Cuat17 Def16 y FEIEF'!C55+'1er Ajuste Cuat17 Def16 y FEIEF'!C83</f>
        <v>2658765.9</v>
      </c>
      <c r="D27" s="12">
        <f>Junio!D27+'1er Ajuste Cuat17 Def16 y FEIEF'!D27+'1er Ajuste Cuat17 Def16 y FEIEF'!D83</f>
        <v>899525.91</v>
      </c>
      <c r="E27" s="12">
        <f>Junio!E27+'1er Ajuste Cuat17 Def16 y FEIEF'!E27+'1er Ajuste Cuat17 Def16 y FEIEF'!E55</f>
        <v>-55691.799999999996</v>
      </c>
      <c r="F27" s="12">
        <f>Junio!F27</f>
        <v>0</v>
      </c>
      <c r="G27" s="12">
        <f>Junio!G27</f>
        <v>20814.55</v>
      </c>
      <c r="H27" s="12">
        <f>Junio!H27+'1er Ajuste Cuat17 Def16 y FEIEF'!D55+'1er Ajuste Cuat17 Def16 y FEIEF'!E83</f>
        <v>24661.399999999998</v>
      </c>
      <c r="I27" s="12">
        <f>Junio!I27</f>
        <v>70835.45</v>
      </c>
      <c r="J27" s="12">
        <f>Junio!J27</f>
        <v>31496.02</v>
      </c>
      <c r="K27" s="12">
        <f>Junio!K27</f>
        <v>0</v>
      </c>
      <c r="L27" s="12">
        <f t="shared" si="0"/>
        <v>3650407.43</v>
      </c>
    </row>
    <row r="28" spans="1:12" x14ac:dyDescent="0.2">
      <c r="A28" s="48">
        <v>15</v>
      </c>
      <c r="B28" s="14" t="s">
        <v>28</v>
      </c>
      <c r="C28" s="12">
        <f>Junio!C28+'1er Ajuste Cuat17 Def16 y FEIEF'!C28+'1er Ajuste Cuat17 Def16 y FEIEF'!C56+'1er Ajuste Cuat17 Def16 y FEIEF'!C84</f>
        <v>3383486.0199999996</v>
      </c>
      <c r="D28" s="12">
        <f>Junio!D28+'1er Ajuste Cuat17 Def16 y FEIEF'!D28+'1er Ajuste Cuat17 Def16 y FEIEF'!D84</f>
        <v>1038443.22</v>
      </c>
      <c r="E28" s="12">
        <f>Junio!E28+'1er Ajuste Cuat17 Def16 y FEIEF'!E28+'1er Ajuste Cuat17 Def16 y FEIEF'!E56</f>
        <v>-78397.100000000006</v>
      </c>
      <c r="F28" s="12">
        <f>Junio!F28</f>
        <v>0</v>
      </c>
      <c r="G28" s="12">
        <f>Junio!G28</f>
        <v>25455.89</v>
      </c>
      <c r="H28" s="12">
        <f>Junio!H28+'1er Ajuste Cuat17 Def16 y FEIEF'!D56+'1er Ajuste Cuat17 Def16 y FEIEF'!E84</f>
        <v>74888.679999999993</v>
      </c>
      <c r="I28" s="12">
        <f>Junio!I28</f>
        <v>158292.21</v>
      </c>
      <c r="J28" s="12">
        <f>Junio!J28</f>
        <v>95390.399999999994</v>
      </c>
      <c r="K28" s="12">
        <f>Junio!K28</f>
        <v>333478</v>
      </c>
      <c r="L28" s="12">
        <f t="shared" si="0"/>
        <v>5031037.3199999994</v>
      </c>
    </row>
    <row r="29" spans="1:12" x14ac:dyDescent="0.2">
      <c r="A29" s="48">
        <v>16</v>
      </c>
      <c r="B29" s="14" t="s">
        <v>25</v>
      </c>
      <c r="C29" s="12">
        <f>Junio!C29+'1er Ajuste Cuat17 Def16 y FEIEF'!C29+'1er Ajuste Cuat17 Def16 y FEIEF'!C57+'1er Ajuste Cuat17 Def16 y FEIEF'!C85</f>
        <v>8665988.4200000018</v>
      </c>
      <c r="D29" s="12">
        <f>Junio!D29+'1er Ajuste Cuat17 Def16 y FEIEF'!D29+'1er Ajuste Cuat17 Def16 y FEIEF'!D85</f>
        <v>3757448.7800000003</v>
      </c>
      <c r="E29" s="12">
        <f>Junio!E29+'1er Ajuste Cuat17 Def16 y FEIEF'!E29+'1er Ajuste Cuat17 Def16 y FEIEF'!E57</f>
        <v>-125769.9</v>
      </c>
      <c r="F29" s="12">
        <f>Junio!F29</f>
        <v>72.66</v>
      </c>
      <c r="G29" s="12">
        <f>Junio!G29</f>
        <v>51033.86</v>
      </c>
      <c r="H29" s="12">
        <f>Junio!H29+'1er Ajuste Cuat17 Def16 y FEIEF'!D57+'1er Ajuste Cuat17 Def16 y FEIEF'!E85</f>
        <v>286203.76</v>
      </c>
      <c r="I29" s="12">
        <f>Junio!I29</f>
        <v>582168.46</v>
      </c>
      <c r="J29" s="12">
        <f>Junio!J29</f>
        <v>376463.67</v>
      </c>
      <c r="K29" s="12">
        <f>Junio!K29</f>
        <v>557096</v>
      </c>
      <c r="L29" s="12">
        <f t="shared" si="0"/>
        <v>14150705.710000003</v>
      </c>
    </row>
    <row r="30" spans="1:12" x14ac:dyDescent="0.2">
      <c r="A30" s="48">
        <v>17</v>
      </c>
      <c r="B30" s="14" t="s">
        <v>13</v>
      </c>
      <c r="C30" s="12">
        <f>Junio!C30+'1er Ajuste Cuat17 Def16 y FEIEF'!C30+'1er Ajuste Cuat17 Def16 y FEIEF'!C58+'1er Ajuste Cuat17 Def16 y FEIEF'!C86</f>
        <v>4230577.05</v>
      </c>
      <c r="D30" s="12">
        <f>Junio!D30+'1er Ajuste Cuat17 Def16 y FEIEF'!D30+'1er Ajuste Cuat17 Def16 y FEIEF'!D86</f>
        <v>1365811.24</v>
      </c>
      <c r="E30" s="12">
        <f>Junio!E30+'1er Ajuste Cuat17 Def16 y FEIEF'!E30+'1er Ajuste Cuat17 Def16 y FEIEF'!E58</f>
        <v>-92412.729999999981</v>
      </c>
      <c r="F30" s="12">
        <f>Junio!F30</f>
        <v>0</v>
      </c>
      <c r="G30" s="12">
        <f>Junio!G30</f>
        <v>33225.79</v>
      </c>
      <c r="H30" s="12">
        <f>Junio!H30+'1er Ajuste Cuat17 Def16 y FEIEF'!D58+'1er Ajuste Cuat17 Def16 y FEIEF'!E86</f>
        <v>127985.62999999999</v>
      </c>
      <c r="I30" s="12">
        <f>Junio!I30</f>
        <v>308596.3</v>
      </c>
      <c r="J30" s="12">
        <f>Junio!J30</f>
        <v>165049.62</v>
      </c>
      <c r="K30" s="12">
        <f>Junio!K30</f>
        <v>0</v>
      </c>
      <c r="L30" s="12">
        <f t="shared" si="0"/>
        <v>6138832.9000000004</v>
      </c>
    </row>
    <row r="31" spans="1:12" x14ac:dyDescent="0.2">
      <c r="A31" s="48">
        <v>18</v>
      </c>
      <c r="B31" s="14" t="s">
        <v>4</v>
      </c>
      <c r="C31" s="12">
        <f>Junio!C31+'1er Ajuste Cuat17 Def16 y FEIEF'!C31+'1er Ajuste Cuat17 Def16 y FEIEF'!C59+'1er Ajuste Cuat17 Def16 y FEIEF'!C87</f>
        <v>37245315.609999999</v>
      </c>
      <c r="D31" s="12">
        <f>Junio!D31+'1er Ajuste Cuat17 Def16 y FEIEF'!D31+'1er Ajuste Cuat17 Def16 y FEIEF'!D87</f>
        <v>15530798.060000001</v>
      </c>
      <c r="E31" s="12">
        <f>Junio!E31+'1er Ajuste Cuat17 Def16 y FEIEF'!E31+'1er Ajuste Cuat17 Def16 y FEIEF'!E59</f>
        <v>-144410.68</v>
      </c>
      <c r="F31" s="12">
        <f>Junio!F31</f>
        <v>1451.51</v>
      </c>
      <c r="G31" s="12">
        <f>Junio!G31</f>
        <v>179102.16999999998</v>
      </c>
      <c r="H31" s="12">
        <f>Junio!H31+'1er Ajuste Cuat17 Def16 y FEIEF'!D59+'1er Ajuste Cuat17 Def16 y FEIEF'!E87</f>
        <v>984916.22999999986</v>
      </c>
      <c r="I31" s="12">
        <f>Junio!I31</f>
        <v>1977019.92</v>
      </c>
      <c r="J31" s="12">
        <f>Junio!J31</f>
        <v>1509306.28</v>
      </c>
      <c r="K31" s="12">
        <f>Junio!K31</f>
        <v>0</v>
      </c>
      <c r="L31" s="12">
        <f t="shared" si="0"/>
        <v>57283499.100000001</v>
      </c>
    </row>
    <row r="32" spans="1:12" x14ac:dyDescent="0.2">
      <c r="A32" s="48">
        <v>19</v>
      </c>
      <c r="B32" s="14" t="s">
        <v>14</v>
      </c>
      <c r="C32" s="12">
        <f>Junio!C32+'1er Ajuste Cuat17 Def16 y FEIEF'!C32+'1er Ajuste Cuat17 Def16 y FEIEF'!C60+'1er Ajuste Cuat17 Def16 y FEIEF'!C88</f>
        <v>3892926.7300000004</v>
      </c>
      <c r="D32" s="12">
        <f>Junio!D32+'1er Ajuste Cuat17 Def16 y FEIEF'!D32+'1er Ajuste Cuat17 Def16 y FEIEF'!D88</f>
        <v>1505288.3</v>
      </c>
      <c r="E32" s="12">
        <f>Junio!E32+'1er Ajuste Cuat17 Def16 y FEIEF'!E32+'1er Ajuste Cuat17 Def16 y FEIEF'!E60</f>
        <v>-96757.57</v>
      </c>
      <c r="F32" s="12">
        <f>Junio!F32</f>
        <v>0</v>
      </c>
      <c r="G32" s="12">
        <f>Junio!G32</f>
        <v>22854.080000000002</v>
      </c>
      <c r="H32" s="12">
        <f>Junio!H32+'1er Ajuste Cuat17 Def16 y FEIEF'!D60+'1er Ajuste Cuat17 Def16 y FEIEF'!E88</f>
        <v>98151.16</v>
      </c>
      <c r="I32" s="12">
        <f>Junio!I32</f>
        <v>188636.1</v>
      </c>
      <c r="J32" s="12">
        <f>Junio!J32</f>
        <v>125975.55</v>
      </c>
      <c r="K32" s="12">
        <f>Junio!K32</f>
        <v>0</v>
      </c>
      <c r="L32" s="12">
        <f t="shared" si="0"/>
        <v>5737074.3499999996</v>
      </c>
    </row>
    <row r="33" spans="1:12" x14ac:dyDescent="0.2">
      <c r="A33" s="48">
        <v>20</v>
      </c>
      <c r="B33" s="14" t="s">
        <v>15</v>
      </c>
      <c r="C33" s="12">
        <f>Junio!C33+'1er Ajuste Cuat17 Def16 y FEIEF'!C33+'1er Ajuste Cuat17 Def16 y FEIEF'!C61+'1er Ajuste Cuat17 Def16 y FEIEF'!C89</f>
        <v>4142568.3000000007</v>
      </c>
      <c r="D33" s="12">
        <f>Junio!D33+'1er Ajuste Cuat17 Def16 y FEIEF'!D33+'1er Ajuste Cuat17 Def16 y FEIEF'!D89</f>
        <v>1320425.96</v>
      </c>
      <c r="E33" s="12">
        <f>Junio!E33+'1er Ajuste Cuat17 Def16 y FEIEF'!E33+'1er Ajuste Cuat17 Def16 y FEIEF'!E61</f>
        <v>-85124.6</v>
      </c>
      <c r="F33" s="12">
        <f>Junio!F33</f>
        <v>0</v>
      </c>
      <c r="G33" s="12">
        <f>Junio!G33</f>
        <v>35268.639999999999</v>
      </c>
      <c r="H33" s="12">
        <f>Junio!H33+'1er Ajuste Cuat17 Def16 y FEIEF'!D61+'1er Ajuste Cuat17 Def16 y FEIEF'!E89</f>
        <v>144434.03999999998</v>
      </c>
      <c r="I33" s="12">
        <f>Junio!I33</f>
        <v>266963.56</v>
      </c>
      <c r="J33" s="12">
        <f>Junio!J33</f>
        <v>193098.61</v>
      </c>
      <c r="K33" s="12">
        <f>Junio!K33</f>
        <v>455144</v>
      </c>
      <c r="L33" s="12">
        <f t="shared" si="0"/>
        <v>6472778.5100000007</v>
      </c>
    </row>
    <row r="34" spans="1:12" x14ac:dyDescent="0.2">
      <c r="A34" s="99" t="s">
        <v>0</v>
      </c>
      <c r="B34" s="100"/>
      <c r="C34" s="13">
        <f>SUM(C14:C33)</f>
        <v>113856186.23999999</v>
      </c>
      <c r="D34" s="13">
        <f t="shared" ref="D34:K34" si="1">SUM(D14:D33)</f>
        <v>40972179.210000001</v>
      </c>
      <c r="E34" s="13">
        <f t="shared" si="1"/>
        <v>-1590367.0500000003</v>
      </c>
      <c r="F34" s="13">
        <f>SUM(F14:F33)</f>
        <v>1848.1799999999998</v>
      </c>
      <c r="G34" s="13">
        <f t="shared" si="1"/>
        <v>786226.05</v>
      </c>
      <c r="H34" s="13">
        <f t="shared" si="1"/>
        <v>3023383.0999999996</v>
      </c>
      <c r="I34" s="13">
        <f t="shared" si="1"/>
        <v>6863319.8999999994</v>
      </c>
      <c r="J34" s="13">
        <f t="shared" si="1"/>
        <v>4270941</v>
      </c>
      <c r="K34" s="13">
        <f t="shared" si="1"/>
        <v>5363448</v>
      </c>
      <c r="L34" s="13">
        <f>SUM(L14:L33)</f>
        <v>173547164.63</v>
      </c>
    </row>
    <row r="35" spans="1:12" x14ac:dyDescent="0.2">
      <c r="K35" s="56"/>
    </row>
    <row r="36" spans="1:12" x14ac:dyDescent="0.2">
      <c r="B36" s="5" t="s">
        <v>19</v>
      </c>
      <c r="C36" s="54"/>
      <c r="F36" s="6"/>
      <c r="G36" s="5"/>
      <c r="H36" s="5"/>
      <c r="I36" s="5"/>
      <c r="J36" s="5"/>
      <c r="K36" s="5"/>
    </row>
    <row r="37" spans="1:12" x14ac:dyDescent="0.2">
      <c r="B37" s="5" t="s">
        <v>19</v>
      </c>
      <c r="C37" s="53"/>
      <c r="F37" s="6"/>
      <c r="G37" s="5"/>
      <c r="H37" s="5"/>
      <c r="I37" s="5"/>
      <c r="J37" s="5"/>
      <c r="K37" s="5"/>
    </row>
    <row r="38" spans="1:12" x14ac:dyDescent="0.2">
      <c r="B38" s="5"/>
      <c r="C38" s="54"/>
      <c r="F38" s="6"/>
      <c r="G38" s="5"/>
      <c r="H38" s="5"/>
      <c r="I38" s="55"/>
      <c r="J38" s="55"/>
      <c r="K38" s="55"/>
      <c r="L38" s="55"/>
    </row>
    <row r="39" spans="1:12" x14ac:dyDescent="0.2">
      <c r="B39" s="5" t="s">
        <v>19</v>
      </c>
      <c r="C39" s="54"/>
      <c r="F39" s="6"/>
      <c r="G39" s="5"/>
      <c r="H39" s="5"/>
      <c r="I39" s="5"/>
      <c r="J39" s="5"/>
      <c r="K39" s="5"/>
    </row>
    <row r="40" spans="1:12" x14ac:dyDescent="0.2">
      <c r="B40" s="5"/>
      <c r="C40" s="53"/>
      <c r="G40" s="5"/>
      <c r="H40" s="5"/>
      <c r="I40" s="5"/>
      <c r="J40" s="5"/>
      <c r="K40" s="5"/>
    </row>
    <row r="41" spans="1:12" x14ac:dyDescent="0.2">
      <c r="B41" s="5"/>
      <c r="C41" s="54"/>
      <c r="G41" s="5"/>
      <c r="H41" s="5"/>
      <c r="I41" s="5"/>
      <c r="J41" s="5"/>
      <c r="K41" s="5"/>
    </row>
    <row r="42" spans="1:12" x14ac:dyDescent="0.2">
      <c r="B42" s="5"/>
      <c r="C42" s="54"/>
      <c r="G42" s="5"/>
      <c r="H42" s="5"/>
      <c r="I42" s="5"/>
      <c r="J42" s="5"/>
      <c r="K42" s="5"/>
    </row>
    <row r="43" spans="1:12" x14ac:dyDescent="0.2">
      <c r="C43" s="54"/>
      <c r="F43" s="6"/>
      <c r="G43" s="5"/>
      <c r="H43" s="5"/>
      <c r="I43" s="5"/>
      <c r="J43" s="5"/>
      <c r="K43" s="5"/>
    </row>
    <row r="44" spans="1:12" x14ac:dyDescent="0.2">
      <c r="C44" s="54"/>
      <c r="G44" s="5"/>
      <c r="H44" s="5"/>
      <c r="I44" s="5"/>
      <c r="J44" s="5"/>
      <c r="K44" s="5"/>
    </row>
    <row r="45" spans="1:12" x14ac:dyDescent="0.2">
      <c r="C45" s="6"/>
    </row>
    <row r="46" spans="1:12" x14ac:dyDescent="0.2">
      <c r="C46" s="5"/>
    </row>
  </sheetData>
  <mergeCells count="16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</mergeCells>
  <printOptions horizontalCentered="1"/>
  <pageMargins left="0.23" right="0.7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N45"/>
  <sheetViews>
    <sheetView workbookViewId="0">
      <selection activeCell="A7" sqref="A7:L9"/>
    </sheetView>
  </sheetViews>
  <sheetFormatPr baseColWidth="10" defaultRowHeight="12.75" x14ac:dyDescent="0.2"/>
  <cols>
    <col min="1" max="1" width="4.140625" style="16" customWidth="1"/>
    <col min="2" max="2" width="17.7109375" style="16" customWidth="1"/>
    <col min="3" max="3" width="13.42578125" style="16" customWidth="1"/>
    <col min="4" max="4" width="10.5703125" style="16" customWidth="1"/>
    <col min="5" max="5" width="10.7109375" style="16" customWidth="1"/>
    <col min="6" max="6" width="9" style="16" customWidth="1"/>
    <col min="7" max="7" width="11" style="16" customWidth="1"/>
    <col min="8" max="8" width="11.7109375" style="16" customWidth="1"/>
    <col min="9" max="9" width="12.28515625" style="16" customWidth="1"/>
    <col min="10" max="10" width="9.5703125" style="16" customWidth="1"/>
    <col min="11" max="11" width="9.28515625" style="16" customWidth="1"/>
    <col min="12" max="12" width="11.42578125" style="16" customWidth="1"/>
    <col min="13" max="13" width="11.42578125" style="16"/>
    <col min="14" max="14" width="13.7109375" style="16" bestFit="1" customWidth="1"/>
    <col min="15" max="16384" width="11.42578125" style="16"/>
  </cols>
  <sheetData>
    <row r="3" spans="1:12" ht="16.5" x14ac:dyDescent="0.25">
      <c r="A3" s="90" t="s">
        <v>20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15" x14ac:dyDescent="0.2">
      <c r="A4" s="91" t="s">
        <v>24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ht="14.25" x14ac:dyDescent="0.2">
      <c r="A5" s="92" t="s">
        <v>23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ht="1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8" spans="1:12" x14ac:dyDescent="0.2">
      <c r="A8" s="93" t="s">
        <v>58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2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x14ac:dyDescent="0.2">
      <c r="L10" s="19" t="s">
        <v>27</v>
      </c>
    </row>
    <row r="11" spans="1:12" ht="15" customHeight="1" x14ac:dyDescent="0.2">
      <c r="A11" s="20" t="s">
        <v>1</v>
      </c>
      <c r="B11" s="94" t="s">
        <v>39</v>
      </c>
      <c r="C11" s="85" t="s">
        <v>30</v>
      </c>
      <c r="D11" s="85" t="s">
        <v>31</v>
      </c>
      <c r="E11" s="85" t="s">
        <v>32</v>
      </c>
      <c r="F11" s="85" t="s">
        <v>36</v>
      </c>
      <c r="G11" s="85" t="s">
        <v>33</v>
      </c>
      <c r="H11" s="85" t="s">
        <v>29</v>
      </c>
      <c r="I11" s="85" t="s">
        <v>34</v>
      </c>
      <c r="J11" s="85" t="s">
        <v>35</v>
      </c>
      <c r="K11" s="85" t="s">
        <v>38</v>
      </c>
      <c r="L11" s="85" t="s">
        <v>0</v>
      </c>
    </row>
    <row r="12" spans="1:12" ht="15" customHeight="1" x14ac:dyDescent="0.2">
      <c r="A12" s="21" t="s">
        <v>2</v>
      </c>
      <c r="B12" s="95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12" ht="15" customHeight="1" x14ac:dyDescent="0.2">
      <c r="A13" s="22" t="s">
        <v>3</v>
      </c>
      <c r="B13" s="96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2" x14ac:dyDescent="0.2">
      <c r="A14" s="40">
        <v>1</v>
      </c>
      <c r="B14" s="24" t="s">
        <v>5</v>
      </c>
      <c r="C14" s="25">
        <f>'Total Abril'!C14+'Total Mayo'!C14+'Total Junio'!C14</f>
        <v>12303230.24</v>
      </c>
      <c r="D14" s="25">
        <f>'Total Abril'!D14+'Total Mayo'!D14+'Total Junio'!D14</f>
        <v>4153397.4099999997</v>
      </c>
      <c r="E14" s="25">
        <f>'Total Abril'!E14+'Total Mayo'!E14+'Total Junio'!E14</f>
        <v>159170.85</v>
      </c>
      <c r="F14" s="25">
        <f>'Total Abril'!F14+'Total Mayo'!F14+'Total Junio'!F14</f>
        <v>0</v>
      </c>
      <c r="G14" s="25">
        <f>'Total Abril'!G14+'Total Mayo'!G14+'Total Junio'!G14</f>
        <v>78747.839999999997</v>
      </c>
      <c r="H14" s="25">
        <f>'Total Abril'!H14+'Total Mayo'!H14+'Total Junio'!H14</f>
        <v>398547.17000000004</v>
      </c>
      <c r="I14" s="25">
        <f>'Total Abril'!I14+'Total Mayo'!I14+'Total Junio'!I14</f>
        <v>790365.15999999992</v>
      </c>
      <c r="J14" s="25">
        <f>'Total Abril'!J14+'Total Mayo'!J14+'Total Junio'!J14</f>
        <v>446871.03</v>
      </c>
      <c r="K14" s="25">
        <f>'Total Abril'!K14+'Total Mayo'!K14+'Total Junio'!K14</f>
        <v>568121</v>
      </c>
      <c r="L14" s="25">
        <f>SUM(C14:K14)</f>
        <v>18898450.700000003</v>
      </c>
    </row>
    <row r="15" spans="1:12" x14ac:dyDescent="0.2">
      <c r="A15" s="40">
        <v>2</v>
      </c>
      <c r="B15" s="24" t="s">
        <v>6</v>
      </c>
      <c r="C15" s="25">
        <f>'Total Abril'!C15+'Total Mayo'!C15+'Total Junio'!C15</f>
        <v>8829814.6799999997</v>
      </c>
      <c r="D15" s="25">
        <f>'Total Abril'!D15+'Total Mayo'!D15+'Total Junio'!D15</f>
        <v>2739862.1</v>
      </c>
      <c r="E15" s="25">
        <f>'Total Abril'!E15+'Total Mayo'!E15+'Total Junio'!E15</f>
        <v>246851.19999999998</v>
      </c>
      <c r="F15" s="25">
        <f>'Total Abril'!F15+'Total Mayo'!F15+'Total Junio'!F15</f>
        <v>0</v>
      </c>
      <c r="G15" s="25">
        <f>'Total Abril'!G15+'Total Mayo'!G15+'Total Junio'!G15</f>
        <v>61836.299999999996</v>
      </c>
      <c r="H15" s="25">
        <f>'Total Abril'!H15+'Total Mayo'!H15+'Total Junio'!H15</f>
        <v>157983.76</v>
      </c>
      <c r="I15" s="25">
        <f>'Total Abril'!I15+'Total Mayo'!I15+'Total Junio'!I15</f>
        <v>360757.78</v>
      </c>
      <c r="J15" s="25">
        <f>'Total Abril'!J15+'Total Mayo'!J15+'Total Junio'!J15</f>
        <v>183066.50999999998</v>
      </c>
      <c r="K15" s="25">
        <f>'Total Abril'!K15+'Total Mayo'!K15+'Total Junio'!K15</f>
        <v>247539</v>
      </c>
      <c r="L15" s="25">
        <f t="shared" ref="L15:L33" si="0">SUM(C15:K15)</f>
        <v>12827711.329999998</v>
      </c>
    </row>
    <row r="16" spans="1:12" x14ac:dyDescent="0.2">
      <c r="A16" s="40">
        <v>3</v>
      </c>
      <c r="B16" s="24" t="s">
        <v>21</v>
      </c>
      <c r="C16" s="25">
        <f>'Total Abril'!C16+'Total Mayo'!C16+'Total Junio'!C16</f>
        <v>8429607.1400000006</v>
      </c>
      <c r="D16" s="25">
        <f>'Total Abril'!D16+'Total Mayo'!D16+'Total Junio'!D16</f>
        <v>2565993.33</v>
      </c>
      <c r="E16" s="25">
        <f>'Total Abril'!E16+'Total Mayo'!E16+'Total Junio'!E16</f>
        <v>263052.99</v>
      </c>
      <c r="F16" s="25">
        <f>'Total Abril'!F16+'Total Mayo'!F16+'Total Junio'!F16</f>
        <v>0</v>
      </c>
      <c r="G16" s="25">
        <f>'Total Abril'!G16+'Total Mayo'!G16+'Total Junio'!G16</f>
        <v>59991.199999999997</v>
      </c>
      <c r="H16" s="25">
        <f>'Total Abril'!H16+'Total Mayo'!H16+'Total Junio'!H16</f>
        <v>115549.88</v>
      </c>
      <c r="I16" s="25">
        <f>'Total Abril'!I16+'Total Mayo'!I16+'Total Junio'!I16</f>
        <v>306650.15000000002</v>
      </c>
      <c r="J16" s="25">
        <f>'Total Abril'!J16+'Total Mayo'!J16+'Total Junio'!J16</f>
        <v>134023.03</v>
      </c>
      <c r="K16" s="25">
        <f>'Total Abril'!K16+'Total Mayo'!K16+'Total Junio'!K16</f>
        <v>353148</v>
      </c>
      <c r="L16" s="25">
        <f t="shared" si="0"/>
        <v>12228015.720000001</v>
      </c>
    </row>
    <row r="17" spans="1:14" x14ac:dyDescent="0.2">
      <c r="A17" s="40">
        <v>4</v>
      </c>
      <c r="B17" s="24" t="s">
        <v>22</v>
      </c>
      <c r="C17" s="25">
        <f>'Total Abril'!C17+'Total Mayo'!C17+'Total Junio'!C17</f>
        <v>16136515.120000001</v>
      </c>
      <c r="D17" s="25">
        <f>'Total Abril'!D17+'Total Mayo'!D17+'Total Junio'!D17</f>
        <v>6294014.9799999995</v>
      </c>
      <c r="E17" s="25">
        <f>'Total Abril'!E17+'Total Mayo'!E17+'Total Junio'!E17</f>
        <v>213494.54</v>
      </c>
      <c r="F17" s="25">
        <f>'Total Abril'!F17+'Total Mayo'!F17+'Total Junio'!F17</f>
        <v>1045.99</v>
      </c>
      <c r="G17" s="25">
        <f>'Total Abril'!G17+'Total Mayo'!G17+'Total Junio'!G17</f>
        <v>185799.75</v>
      </c>
      <c r="H17" s="25">
        <f>'Total Abril'!H17+'Total Mayo'!H17+'Total Junio'!H17</f>
        <v>2341167.1</v>
      </c>
      <c r="I17" s="25">
        <f>'Total Abril'!I17+'Total Mayo'!I17+'Total Junio'!I17</f>
        <v>1604671.2800000003</v>
      </c>
      <c r="J17" s="25">
        <f>'Total Abril'!J17+'Total Mayo'!J17+'Total Junio'!J17</f>
        <v>1156993.74</v>
      </c>
      <c r="K17" s="25">
        <f>'Total Abril'!K17+'Total Mayo'!K17+'Total Junio'!K17</f>
        <v>2838766</v>
      </c>
      <c r="L17" s="25">
        <f t="shared" si="0"/>
        <v>30772468.5</v>
      </c>
    </row>
    <row r="18" spans="1:14" x14ac:dyDescent="0.2">
      <c r="A18" s="40">
        <v>5</v>
      </c>
      <c r="B18" s="24" t="s">
        <v>7</v>
      </c>
      <c r="C18" s="25">
        <f>'Total Abril'!C18+'Total Mayo'!C18+'Total Junio'!C18</f>
        <v>16830963.720000003</v>
      </c>
      <c r="D18" s="25">
        <f>'Total Abril'!D18+'Total Mayo'!D18+'Total Junio'!D18</f>
        <v>5803412.5700000003</v>
      </c>
      <c r="E18" s="25">
        <f>'Total Abril'!E18+'Total Mayo'!E18+'Total Junio'!E18</f>
        <v>117713.31</v>
      </c>
      <c r="F18" s="25">
        <f>'Total Abril'!F18+'Total Mayo'!F18+'Total Junio'!F18</f>
        <v>139.72999999999999</v>
      </c>
      <c r="G18" s="25">
        <f>'Total Abril'!G18+'Total Mayo'!G18+'Total Junio'!G18</f>
        <v>119810.09999999999</v>
      </c>
      <c r="H18" s="25">
        <f>'Total Abril'!H18+'Total Mayo'!H18+'Total Junio'!H18</f>
        <v>840907.09</v>
      </c>
      <c r="I18" s="25">
        <f>'Total Abril'!I18+'Total Mayo'!I18+'Total Junio'!I18</f>
        <v>1281769.8799999999</v>
      </c>
      <c r="J18" s="25">
        <f>'Total Abril'!J18+'Total Mayo'!J18+'Total Junio'!J18</f>
        <v>820258.74</v>
      </c>
      <c r="K18" s="25">
        <f>'Total Abril'!K18+'Total Mayo'!K18+'Total Junio'!K18</f>
        <v>93138</v>
      </c>
      <c r="L18" s="25">
        <f t="shared" si="0"/>
        <v>25908113.140000001</v>
      </c>
    </row>
    <row r="19" spans="1:14" x14ac:dyDescent="0.2">
      <c r="A19" s="40">
        <v>6</v>
      </c>
      <c r="B19" s="24" t="s">
        <v>17</v>
      </c>
      <c r="C19" s="25">
        <f>'Total Abril'!C19+'Total Mayo'!C19+'Total Junio'!C19</f>
        <v>7273610.0300000003</v>
      </c>
      <c r="D19" s="25">
        <f>'Total Abril'!D19+'Total Mayo'!D19+'Total Junio'!D19</f>
        <v>1811843.54</v>
      </c>
      <c r="E19" s="25">
        <f>'Total Abril'!E19+'Total Mayo'!E19+'Total Junio'!E19</f>
        <v>424594.49</v>
      </c>
      <c r="F19" s="25">
        <f>'Total Abril'!F19+'Total Mayo'!F19+'Total Junio'!F19</f>
        <v>0</v>
      </c>
      <c r="G19" s="25">
        <f>'Total Abril'!G19+'Total Mayo'!G19+'Total Junio'!G19</f>
        <v>74656.7</v>
      </c>
      <c r="H19" s="25">
        <f>'Total Abril'!H19+'Total Mayo'!H19+'Total Junio'!H19</f>
        <v>334555.90999999997</v>
      </c>
      <c r="I19" s="25">
        <f>'Total Abril'!I19+'Total Mayo'!I19+'Total Junio'!I19</f>
        <v>1462777.42</v>
      </c>
      <c r="J19" s="25">
        <f>'Total Abril'!J19+'Total Mayo'!J19+'Total Junio'!J19</f>
        <v>398611.27</v>
      </c>
      <c r="K19" s="25">
        <f>'Total Abril'!K19+'Total Mayo'!K19+'Total Junio'!K19</f>
        <v>3221989</v>
      </c>
      <c r="L19" s="25">
        <f t="shared" si="0"/>
        <v>15002638.359999999</v>
      </c>
    </row>
    <row r="20" spans="1:14" x14ac:dyDescent="0.2">
      <c r="A20" s="40">
        <v>7</v>
      </c>
      <c r="B20" s="24" t="s">
        <v>18</v>
      </c>
      <c r="C20" s="25">
        <f>'Total Abril'!C20+'Total Mayo'!C20+'Total Junio'!C20</f>
        <v>6095611.1000000006</v>
      </c>
      <c r="D20" s="25">
        <f>'Total Abril'!D20+'Total Mayo'!D20+'Total Junio'!D20</f>
        <v>1691496.8000000003</v>
      </c>
      <c r="E20" s="25">
        <f>'Total Abril'!E20+'Total Mayo'!E20+'Total Junio'!E20</f>
        <v>416017.06999999995</v>
      </c>
      <c r="F20" s="25">
        <f>'Total Abril'!F20+'Total Mayo'!F20+'Total Junio'!F20</f>
        <v>0</v>
      </c>
      <c r="G20" s="25">
        <f>'Total Abril'!G20+'Total Mayo'!G20+'Total Junio'!G20</f>
        <v>52438.75</v>
      </c>
      <c r="H20" s="25">
        <f>'Total Abril'!H20+'Total Mayo'!H20+'Total Junio'!H20</f>
        <v>115327.88</v>
      </c>
      <c r="I20" s="25">
        <f>'Total Abril'!I20+'Total Mayo'!I20+'Total Junio'!I20</f>
        <v>440003.99</v>
      </c>
      <c r="J20" s="25">
        <f>'Total Abril'!J20+'Total Mayo'!J20+'Total Junio'!J20</f>
        <v>136496.64000000001</v>
      </c>
      <c r="K20" s="25">
        <f>'Total Abril'!K20+'Total Mayo'!K20+'Total Junio'!K20</f>
        <v>0</v>
      </c>
      <c r="L20" s="25">
        <f t="shared" si="0"/>
        <v>8947392.2300000004</v>
      </c>
    </row>
    <row r="21" spans="1:14" x14ac:dyDescent="0.2">
      <c r="A21" s="40">
        <v>8</v>
      </c>
      <c r="B21" s="24" t="s">
        <v>8</v>
      </c>
      <c r="C21" s="25">
        <f>'Total Abril'!C21+'Total Mayo'!C21+'Total Junio'!C21</f>
        <v>10714452.280000001</v>
      </c>
      <c r="D21" s="25">
        <f>'Total Abril'!D21+'Total Mayo'!D21+'Total Junio'!D21</f>
        <v>3596292.9699999993</v>
      </c>
      <c r="E21" s="25">
        <f>'Total Abril'!E21+'Total Mayo'!E21+'Total Junio'!E21</f>
        <v>186809.22</v>
      </c>
      <c r="F21" s="25">
        <f>'Total Abril'!F21+'Total Mayo'!F21+'Total Junio'!F21</f>
        <v>0</v>
      </c>
      <c r="G21" s="25">
        <f>'Total Abril'!G21+'Total Mayo'!G21+'Total Junio'!G21</f>
        <v>67514.709999999992</v>
      </c>
      <c r="H21" s="25">
        <f>'Total Abril'!H21+'Total Mayo'!H21+'Total Junio'!H21</f>
        <v>294805.89</v>
      </c>
      <c r="I21" s="25">
        <f>'Total Abril'!I21+'Total Mayo'!I21+'Total Junio'!I21</f>
        <v>562603.76</v>
      </c>
      <c r="J21" s="25">
        <f>'Total Abril'!J21+'Total Mayo'!J21+'Total Junio'!J21</f>
        <v>332043.86</v>
      </c>
      <c r="K21" s="25">
        <f>'Total Abril'!K21+'Total Mayo'!K21+'Total Junio'!K21</f>
        <v>389917</v>
      </c>
      <c r="L21" s="25">
        <f t="shared" si="0"/>
        <v>16144439.690000001</v>
      </c>
    </row>
    <row r="22" spans="1:14" x14ac:dyDescent="0.2">
      <c r="A22" s="40">
        <v>9</v>
      </c>
      <c r="B22" s="24" t="s">
        <v>9</v>
      </c>
      <c r="C22" s="25">
        <f>'Total Abril'!C22+'Total Mayo'!C22+'Total Junio'!C22</f>
        <v>9867012.629999999</v>
      </c>
      <c r="D22" s="25">
        <f>'Total Abril'!D22+'Total Mayo'!D22+'Total Junio'!D22</f>
        <v>3107726.94</v>
      </c>
      <c r="E22" s="25">
        <f>'Total Abril'!E22+'Total Mayo'!E22+'Total Junio'!E22</f>
        <v>213494.54</v>
      </c>
      <c r="F22" s="25">
        <f>'Total Abril'!F22+'Total Mayo'!F22+'Total Junio'!F22</f>
        <v>277.76</v>
      </c>
      <c r="G22" s="25">
        <f>'Total Abril'!G22+'Total Mayo'!G22+'Total Junio'!G22</f>
        <v>66463.740000000005</v>
      </c>
      <c r="H22" s="25">
        <f>'Total Abril'!H22+'Total Mayo'!H22+'Total Junio'!H22</f>
        <v>178744.88999999998</v>
      </c>
      <c r="I22" s="25">
        <f>'Total Abril'!I22+'Total Mayo'!I22+'Total Junio'!I22</f>
        <v>490714.73</v>
      </c>
      <c r="J22" s="25">
        <f>'Total Abril'!J22+'Total Mayo'!J22+'Total Junio'!J22</f>
        <v>208554.02000000002</v>
      </c>
      <c r="K22" s="25">
        <f>'Total Abril'!K22+'Total Mayo'!K22+'Total Junio'!K22</f>
        <v>0</v>
      </c>
      <c r="L22" s="25">
        <f t="shared" si="0"/>
        <v>14132989.249999998</v>
      </c>
    </row>
    <row r="23" spans="1:14" x14ac:dyDescent="0.2">
      <c r="A23" s="40">
        <v>10</v>
      </c>
      <c r="B23" s="24" t="s">
        <v>16</v>
      </c>
      <c r="C23" s="25">
        <f>'Total Abril'!C23+'Total Mayo'!C23+'Total Junio'!C23</f>
        <v>6818927.6999999993</v>
      </c>
      <c r="D23" s="25">
        <f>'Total Abril'!D23+'Total Mayo'!D23+'Total Junio'!D23</f>
        <v>1777433.9000000004</v>
      </c>
      <c r="E23" s="25">
        <f>'Total Abril'!E23+'Total Mayo'!E23+'Total Junio'!E23</f>
        <v>396479.6</v>
      </c>
      <c r="F23" s="25">
        <f>'Total Abril'!F23+'Total Mayo'!F23+'Total Junio'!F23</f>
        <v>0</v>
      </c>
      <c r="G23" s="25">
        <f>'Total Abril'!G23+'Total Mayo'!G23+'Total Junio'!G23</f>
        <v>60614.67</v>
      </c>
      <c r="H23" s="25">
        <f>'Total Abril'!H23+'Total Mayo'!H23+'Total Junio'!H23</f>
        <v>132353.92000000001</v>
      </c>
      <c r="I23" s="25">
        <f>'Total Abril'!I23+'Total Mayo'!I23+'Total Junio'!I23</f>
        <v>496726.77</v>
      </c>
      <c r="J23" s="25">
        <f>'Total Abril'!J23+'Total Mayo'!J23+'Total Junio'!J23</f>
        <v>157370.70000000001</v>
      </c>
      <c r="K23" s="25">
        <f>'Total Abril'!K23+'Total Mayo'!K23+'Total Junio'!K23</f>
        <v>696136</v>
      </c>
      <c r="L23" s="25">
        <f t="shared" si="0"/>
        <v>10536043.259999998</v>
      </c>
    </row>
    <row r="24" spans="1:14" x14ac:dyDescent="0.2">
      <c r="A24" s="40">
        <v>11</v>
      </c>
      <c r="B24" s="24" t="s">
        <v>10</v>
      </c>
      <c r="C24" s="25">
        <f>'Total Abril'!C24+'Total Mayo'!C24+'Total Junio'!C24</f>
        <v>10840736.01</v>
      </c>
      <c r="D24" s="25">
        <f>'Total Abril'!D24+'Total Mayo'!D24+'Total Junio'!D24</f>
        <v>3979305.4799999995</v>
      </c>
      <c r="E24" s="25">
        <f>'Total Abril'!E24+'Total Mayo'!E24+'Total Junio'!E24</f>
        <v>210635.4</v>
      </c>
      <c r="F24" s="25">
        <f>'Total Abril'!F24+'Total Mayo'!F24+'Total Junio'!F24</f>
        <v>0</v>
      </c>
      <c r="G24" s="25">
        <f>'Total Abril'!G24+'Total Mayo'!G24+'Total Junio'!G24</f>
        <v>84368.16</v>
      </c>
      <c r="H24" s="25">
        <f>'Total Abril'!H24+'Total Mayo'!H24+'Total Junio'!H24</f>
        <v>356300.26</v>
      </c>
      <c r="I24" s="25">
        <f>'Total Abril'!I24+'Total Mayo'!I24+'Total Junio'!I24</f>
        <v>1033563.9299999999</v>
      </c>
      <c r="J24" s="25">
        <f>'Total Abril'!J24+'Total Mayo'!J24+'Total Junio'!J24</f>
        <v>415956.73000000004</v>
      </c>
      <c r="K24" s="25">
        <f>'Total Abril'!K24+'Total Mayo'!K24+'Total Junio'!K24</f>
        <v>143309</v>
      </c>
      <c r="L24" s="25">
        <f t="shared" si="0"/>
        <v>17064174.969999999</v>
      </c>
    </row>
    <row r="25" spans="1:14" x14ac:dyDescent="0.2">
      <c r="A25" s="40">
        <v>12</v>
      </c>
      <c r="B25" s="24" t="s">
        <v>11</v>
      </c>
      <c r="C25" s="25">
        <f>'Total Abril'!C25+'Total Mayo'!C25+'Total Junio'!C25</f>
        <v>15472524.48</v>
      </c>
      <c r="D25" s="25">
        <f>'Total Abril'!D25+'Total Mayo'!D25+'Total Junio'!D25</f>
        <v>3748332.34</v>
      </c>
      <c r="E25" s="25">
        <f>'Total Abril'!E25+'Total Mayo'!E25+'Total Junio'!E25</f>
        <v>175849.18</v>
      </c>
      <c r="F25" s="25">
        <f>'Total Abril'!F25+'Total Mayo'!F25+'Total Junio'!F25</f>
        <v>0</v>
      </c>
      <c r="G25" s="25">
        <f>'Total Abril'!G25+'Total Mayo'!G25+'Total Junio'!G25</f>
        <v>143037.97</v>
      </c>
      <c r="H25" s="25">
        <f>'Total Abril'!H25+'Total Mayo'!H25+'Total Junio'!H25</f>
        <v>238777.42000000004</v>
      </c>
      <c r="I25" s="25">
        <f>'Total Abril'!I25+'Total Mayo'!I25+'Total Junio'!I25</f>
        <v>544441.93000000005</v>
      </c>
      <c r="J25" s="25">
        <f>'Total Abril'!J25+'Total Mayo'!J25+'Total Junio'!J25</f>
        <v>273425.31</v>
      </c>
      <c r="K25" s="25">
        <f>'Total Abril'!K25+'Total Mayo'!K25+'Total Junio'!K25</f>
        <v>160174</v>
      </c>
      <c r="L25" s="25">
        <f t="shared" si="0"/>
        <v>20756562.629999999</v>
      </c>
    </row>
    <row r="26" spans="1:14" x14ac:dyDescent="0.2">
      <c r="A26" s="40">
        <v>13</v>
      </c>
      <c r="B26" s="24" t="s">
        <v>12</v>
      </c>
      <c r="C26" s="25">
        <f>'Total Abril'!C26+'Total Mayo'!C26+'Total Junio'!C26</f>
        <v>15647461.390000001</v>
      </c>
      <c r="D26" s="25">
        <f>'Total Abril'!D26+'Total Mayo'!D26+'Total Junio'!D26</f>
        <v>5266155.12</v>
      </c>
      <c r="E26" s="25">
        <f>'Total Abril'!E26+'Total Mayo'!E26+'Total Junio'!E26</f>
        <v>116283.73000000001</v>
      </c>
      <c r="F26" s="25">
        <f>'Total Abril'!F26+'Total Mayo'!F26+'Total Junio'!F26</f>
        <v>3.83</v>
      </c>
      <c r="G26" s="25">
        <f>'Total Abril'!G26+'Total Mayo'!G26+'Total Junio'!G26</f>
        <v>93228.58</v>
      </c>
      <c r="H26" s="25">
        <f>'Total Abril'!H26+'Total Mayo'!H26+'Total Junio'!H26</f>
        <v>421035.31999999995</v>
      </c>
      <c r="I26" s="25">
        <f>'Total Abril'!I26+'Total Mayo'!I26+'Total Junio'!I26</f>
        <v>711007.69000000006</v>
      </c>
      <c r="J26" s="25">
        <f>'Total Abril'!J26+'Total Mayo'!J26+'Total Junio'!J26</f>
        <v>491227.57000000007</v>
      </c>
      <c r="K26" s="25">
        <f>'Total Abril'!K26+'Total Mayo'!K26+'Total Junio'!K26</f>
        <v>0</v>
      </c>
      <c r="L26" s="25">
        <f t="shared" si="0"/>
        <v>22746403.23</v>
      </c>
    </row>
    <row r="27" spans="1:14" ht="12.75" customHeight="1" x14ac:dyDescent="0.2">
      <c r="A27" s="40">
        <v>14</v>
      </c>
      <c r="B27" s="24" t="s">
        <v>37</v>
      </c>
      <c r="C27" s="25">
        <f>'Total Abril'!C27+'Total Mayo'!C27+'Total Junio'!C27</f>
        <v>7846654.7899999991</v>
      </c>
      <c r="D27" s="25">
        <f>'Total Abril'!D27+'Total Mayo'!D27+'Total Junio'!D27</f>
        <v>2832258.58</v>
      </c>
      <c r="E27" s="25">
        <f>'Total Abril'!E27+'Total Mayo'!E27+'Total Junio'!E27</f>
        <v>290691.36</v>
      </c>
      <c r="F27" s="25">
        <f>'Total Abril'!F27+'Total Mayo'!F27+'Total Junio'!F27</f>
        <v>0</v>
      </c>
      <c r="G27" s="25">
        <f>'Total Abril'!G27+'Total Mayo'!G27+'Total Junio'!G27</f>
        <v>57126.259999999995</v>
      </c>
      <c r="H27" s="25">
        <f>'Total Abril'!H27+'Total Mayo'!H27+'Total Junio'!H27</f>
        <v>78441.819999999992</v>
      </c>
      <c r="I27" s="25">
        <f>'Total Abril'!I27+'Total Mayo'!I27+'Total Junio'!I27</f>
        <v>223942.65999999997</v>
      </c>
      <c r="J27" s="25">
        <f>'Total Abril'!J27+'Total Mayo'!J27+'Total Junio'!J27</f>
        <v>91812.49</v>
      </c>
      <c r="K27" s="25">
        <f>'Total Abril'!K27+'Total Mayo'!K27+'Total Junio'!K27</f>
        <v>31642</v>
      </c>
      <c r="L27" s="25">
        <f t="shared" si="0"/>
        <v>11452569.959999999</v>
      </c>
      <c r="N27" s="41"/>
    </row>
    <row r="28" spans="1:14" x14ac:dyDescent="0.2">
      <c r="A28" s="40">
        <v>15</v>
      </c>
      <c r="B28" s="24" t="s">
        <v>28</v>
      </c>
      <c r="C28" s="25">
        <f>'Total Abril'!C28+'Total Mayo'!C28+'Total Junio'!C28</f>
        <v>10038238.34</v>
      </c>
      <c r="D28" s="25">
        <f>'Total Abril'!D28+'Total Mayo'!D28+'Total Junio'!D28</f>
        <v>3130670.45</v>
      </c>
      <c r="E28" s="25">
        <f>'Total Abril'!E28+'Total Mayo'!E28+'Total Junio'!E28</f>
        <v>213494.54</v>
      </c>
      <c r="F28" s="25">
        <f>'Total Abril'!F28+'Total Mayo'!F28+'Total Junio'!F28</f>
        <v>0</v>
      </c>
      <c r="G28" s="25">
        <f>'Total Abril'!G28+'Total Mayo'!G28+'Total Junio'!G28</f>
        <v>69864.570000000007</v>
      </c>
      <c r="H28" s="25">
        <f>'Total Abril'!H28+'Total Mayo'!H28+'Total Junio'!H28</f>
        <v>240035.93</v>
      </c>
      <c r="I28" s="25">
        <f>'Total Abril'!I28+'Total Mayo'!I28+'Total Junio'!I28</f>
        <v>483431.37</v>
      </c>
      <c r="J28" s="25">
        <f>'Total Abril'!J28+'Total Mayo'!J28+'Total Junio'!J28</f>
        <v>278209</v>
      </c>
      <c r="K28" s="25">
        <f>'Total Abril'!K28+'Total Mayo'!K28+'Total Junio'!K28</f>
        <v>601756</v>
      </c>
      <c r="L28" s="25">
        <f t="shared" si="0"/>
        <v>15055700.199999997</v>
      </c>
      <c r="N28" s="41"/>
    </row>
    <row r="29" spans="1:14" x14ac:dyDescent="0.2">
      <c r="A29" s="40">
        <v>16</v>
      </c>
      <c r="B29" s="24" t="s">
        <v>25</v>
      </c>
      <c r="C29" s="25">
        <f>'Total Abril'!C29+'Total Mayo'!C29+'Total Junio'!C29</f>
        <v>26285392.810000002</v>
      </c>
      <c r="D29" s="25">
        <f>'Total Abril'!D29+'Total Mayo'!D29+'Total Junio'!D29</f>
        <v>11760849.02</v>
      </c>
      <c r="E29" s="25">
        <f>'Total Abril'!E29+'Total Mayo'!E29+'Total Junio'!E29</f>
        <v>52429.570000000007</v>
      </c>
      <c r="F29" s="25">
        <f>'Total Abril'!F29+'Total Mayo'!F29+'Total Junio'!F29</f>
        <v>143.19</v>
      </c>
      <c r="G29" s="25">
        <f>'Total Abril'!G29+'Total Mayo'!G29+'Total Junio'!G29</f>
        <v>140064.22</v>
      </c>
      <c r="H29" s="25">
        <f>'Total Abril'!H29+'Total Mayo'!H29+'Total Junio'!H29</f>
        <v>984626.73</v>
      </c>
      <c r="I29" s="25">
        <f>'Total Abril'!I29+'Total Mayo'!I29+'Total Junio'!I29</f>
        <v>1768590.08</v>
      </c>
      <c r="J29" s="25">
        <f>'Total Abril'!J29+'Total Mayo'!J29+'Total Junio'!J29</f>
        <v>1096008.45</v>
      </c>
      <c r="K29" s="25">
        <f>'Total Abril'!K29+'Total Mayo'!K29+'Total Junio'!K29</f>
        <v>558143</v>
      </c>
      <c r="L29" s="25">
        <f t="shared" si="0"/>
        <v>42646247.069999993</v>
      </c>
      <c r="N29" s="41"/>
    </row>
    <row r="30" spans="1:14" x14ac:dyDescent="0.2">
      <c r="A30" s="40">
        <v>17</v>
      </c>
      <c r="B30" s="24" t="s">
        <v>13</v>
      </c>
      <c r="C30" s="25">
        <f>'Total Abril'!C30+'Total Mayo'!C30+'Total Junio'!C30</f>
        <v>12561582.199999999</v>
      </c>
      <c r="D30" s="25">
        <f>'Total Abril'!D30+'Total Mayo'!D30+'Total Junio'!D30</f>
        <v>4097051.7</v>
      </c>
      <c r="E30" s="25">
        <f>'Total Abril'!E30+'Total Mayo'!E30+'Total Junio'!E30</f>
        <v>165842.18000000005</v>
      </c>
      <c r="F30" s="25">
        <f>'Total Abril'!F30+'Total Mayo'!F30+'Total Junio'!F30</f>
        <v>0</v>
      </c>
      <c r="G30" s="25">
        <f>'Total Abril'!G30+'Total Mayo'!G30+'Total Junio'!G30</f>
        <v>91189.35</v>
      </c>
      <c r="H30" s="25">
        <f>'Total Abril'!H30+'Total Mayo'!H30+'Total Junio'!H30</f>
        <v>435466.26</v>
      </c>
      <c r="I30" s="25">
        <f>'Total Abril'!I30+'Total Mayo'!I30+'Total Junio'!I30</f>
        <v>937627.42999999993</v>
      </c>
      <c r="J30" s="25">
        <f>'Total Abril'!J30+'Total Mayo'!J30+'Total Junio'!J30</f>
        <v>480958</v>
      </c>
      <c r="K30" s="25">
        <f>'Total Abril'!K30+'Total Mayo'!K30+'Total Junio'!K30</f>
        <v>1259209</v>
      </c>
      <c r="L30" s="25">
        <f t="shared" si="0"/>
        <v>20028926.120000001</v>
      </c>
      <c r="N30" s="41"/>
    </row>
    <row r="31" spans="1:14" x14ac:dyDescent="0.2">
      <c r="A31" s="40">
        <v>18</v>
      </c>
      <c r="B31" s="24" t="s">
        <v>4</v>
      </c>
      <c r="C31" s="25">
        <f>'Total Abril'!C31+'Total Mayo'!C31+'Total Junio'!C31</f>
        <v>114543129.2</v>
      </c>
      <c r="D31" s="25">
        <f>'Total Abril'!D31+'Total Mayo'!D31+'Total Junio'!D31</f>
        <v>46525363</v>
      </c>
      <c r="E31" s="25">
        <f>'Total Abril'!E31+'Total Mayo'!E31+'Total Junio'!E31</f>
        <v>-10948.069999999978</v>
      </c>
      <c r="F31" s="25">
        <f>'Total Abril'!F31+'Total Mayo'!F31+'Total Junio'!F31</f>
        <v>4129.1400000000003</v>
      </c>
      <c r="G31" s="25">
        <f>'Total Abril'!G31+'Total Mayo'!G31+'Total Junio'!G31</f>
        <v>491552.18</v>
      </c>
      <c r="H31" s="25">
        <f>'Total Abril'!H31+'Total Mayo'!H31+'Total Junio'!H31</f>
        <v>8893283.2100000009</v>
      </c>
      <c r="I31" s="25">
        <f>'Total Abril'!I31+'Total Mayo'!I31+'Total Junio'!I31</f>
        <v>6011936.1600000001</v>
      </c>
      <c r="J31" s="25">
        <f>'Total Abril'!J31+'Total Mayo'!J31+'Total Junio'!J31</f>
        <v>4391074.09</v>
      </c>
      <c r="K31" s="25">
        <f>'Total Abril'!K31+'Total Mayo'!K31+'Total Junio'!K31</f>
        <v>0</v>
      </c>
      <c r="L31" s="25">
        <f t="shared" si="0"/>
        <v>180849518.91</v>
      </c>
      <c r="N31" s="41"/>
    </row>
    <row r="32" spans="1:14" x14ac:dyDescent="0.2">
      <c r="A32" s="40">
        <v>19</v>
      </c>
      <c r="B32" s="24" t="s">
        <v>14</v>
      </c>
      <c r="C32" s="25">
        <f>'Total Abril'!C32+'Total Mayo'!C32+'Total Junio'!C32</f>
        <v>11836243.560000001</v>
      </c>
      <c r="D32" s="25">
        <f>'Total Abril'!D32+'Total Mayo'!D32+'Total Junio'!D32</f>
        <v>4627689.3899999997</v>
      </c>
      <c r="E32" s="25">
        <f>'Total Abril'!E32+'Total Mayo'!E32+'Total Junio'!E32</f>
        <v>151069.95000000001</v>
      </c>
      <c r="F32" s="25">
        <f>'Total Abril'!F32+'Total Mayo'!F32+'Total Junio'!F32</f>
        <v>0</v>
      </c>
      <c r="G32" s="25">
        <f>'Total Abril'!G32+'Total Mayo'!G32+'Total Junio'!G32</f>
        <v>62723.81</v>
      </c>
      <c r="H32" s="25">
        <f>'Total Abril'!H32+'Total Mayo'!H32+'Total Junio'!H32</f>
        <v>313488.29000000004</v>
      </c>
      <c r="I32" s="25">
        <f>'Total Abril'!I32+'Total Mayo'!I32+'Total Junio'!I32</f>
        <v>575137.39</v>
      </c>
      <c r="J32" s="25">
        <f>'Total Abril'!J32+'Total Mayo'!J32+'Total Junio'!J32</f>
        <v>367228.45</v>
      </c>
      <c r="K32" s="25">
        <f>'Total Abril'!K32+'Total Mayo'!K32+'Total Junio'!K32</f>
        <v>125299</v>
      </c>
      <c r="L32" s="25">
        <f t="shared" si="0"/>
        <v>18058879.84</v>
      </c>
      <c r="N32" s="41"/>
    </row>
    <row r="33" spans="1:14" x14ac:dyDescent="0.2">
      <c r="A33" s="40">
        <v>20</v>
      </c>
      <c r="B33" s="24" t="s">
        <v>15</v>
      </c>
      <c r="C33" s="25">
        <f>'Total Abril'!C33+'Total Mayo'!C33+'Total Junio'!C33</f>
        <v>12117455.860000001</v>
      </c>
      <c r="D33" s="25">
        <f>'Total Abril'!D33+'Total Mayo'!D33+'Total Junio'!D33</f>
        <v>3917048.01</v>
      </c>
      <c r="E33" s="25">
        <f>'Total Abril'!E33+'Total Mayo'!E33+'Total Junio'!E33</f>
        <v>190621.33</v>
      </c>
      <c r="F33" s="25">
        <f>'Total Abril'!F33+'Total Mayo'!F33+'Total Junio'!F33</f>
        <v>0</v>
      </c>
      <c r="G33" s="25">
        <f>'Total Abril'!G33+'Total Mayo'!G33+'Total Junio'!G33</f>
        <v>96796.06</v>
      </c>
      <c r="H33" s="25">
        <f>'Total Abril'!H33+'Total Mayo'!H33+'Total Junio'!H33</f>
        <v>546007.79</v>
      </c>
      <c r="I33" s="25">
        <f>'Total Abril'!I33+'Total Mayo'!I33+'Total Junio'!I33</f>
        <v>812925.41999999993</v>
      </c>
      <c r="J33" s="25">
        <f>'Total Abril'!J33+'Total Mayo'!J33+'Total Junio'!J33</f>
        <v>561595.98</v>
      </c>
      <c r="K33" s="25">
        <f>'Total Abril'!K33+'Total Mayo'!K33+'Total Junio'!K33</f>
        <v>769947</v>
      </c>
      <c r="L33" s="25">
        <f t="shared" si="0"/>
        <v>19012397.449999999</v>
      </c>
      <c r="N33" s="41"/>
    </row>
    <row r="34" spans="1:14" x14ac:dyDescent="0.2">
      <c r="A34" s="97" t="s">
        <v>0</v>
      </c>
      <c r="B34" s="98"/>
      <c r="C34" s="28">
        <f t="shared" ref="C34:L34" si="1">SUM(C14:C33)</f>
        <v>340489163.28000003</v>
      </c>
      <c r="D34" s="28">
        <f t="shared" si="1"/>
        <v>123426197.63000001</v>
      </c>
      <c r="E34" s="28">
        <f t="shared" si="1"/>
        <v>4193646.9800000004</v>
      </c>
      <c r="F34" s="28">
        <f>SUM(F14:F33)</f>
        <v>5739.64</v>
      </c>
      <c r="G34" s="28">
        <f t="shared" si="1"/>
        <v>2157824.92</v>
      </c>
      <c r="H34" s="28">
        <f t="shared" si="1"/>
        <v>17417406.52</v>
      </c>
      <c r="I34" s="28">
        <f t="shared" si="1"/>
        <v>20899644.979999997</v>
      </c>
      <c r="J34" s="28">
        <f t="shared" si="1"/>
        <v>12421785.609999999</v>
      </c>
      <c r="K34" s="28">
        <f t="shared" si="1"/>
        <v>12058233</v>
      </c>
      <c r="L34" s="28">
        <f t="shared" si="1"/>
        <v>533069642.55999994</v>
      </c>
      <c r="N34" s="41"/>
    </row>
    <row r="35" spans="1:14" x14ac:dyDescent="0.2">
      <c r="C35" s="41"/>
      <c r="G35" s="41"/>
      <c r="N35" s="41"/>
    </row>
    <row r="36" spans="1:14" x14ac:dyDescent="0.2">
      <c r="L36" s="32"/>
    </row>
    <row r="37" spans="1:14" x14ac:dyDescent="0.2">
      <c r="B37" s="33" t="s">
        <v>19</v>
      </c>
      <c r="C37" s="34"/>
      <c r="G37" s="34"/>
      <c r="H37" s="33"/>
      <c r="I37" s="33"/>
      <c r="J37" s="33"/>
      <c r="K37" s="33"/>
      <c r="L37" s="32"/>
    </row>
    <row r="38" spans="1:14" x14ac:dyDescent="0.2">
      <c r="B38" s="33" t="s">
        <v>19</v>
      </c>
      <c r="C38" s="34"/>
      <c r="G38" s="34"/>
      <c r="H38" s="33"/>
      <c r="I38" s="33"/>
      <c r="J38" s="33"/>
      <c r="K38" s="33"/>
    </row>
    <row r="39" spans="1:14" x14ac:dyDescent="0.2">
      <c r="B39" s="33" t="s">
        <v>19</v>
      </c>
      <c r="C39" s="34"/>
      <c r="G39" s="34"/>
      <c r="H39" s="33"/>
      <c r="I39" s="33"/>
      <c r="J39" s="33"/>
      <c r="K39" s="33"/>
    </row>
    <row r="40" spans="1:14" x14ac:dyDescent="0.2">
      <c r="B40" s="33" t="s">
        <v>19</v>
      </c>
      <c r="C40" s="34"/>
      <c r="G40" s="34"/>
      <c r="H40" s="33"/>
      <c r="I40" s="33"/>
      <c r="J40" s="33"/>
      <c r="K40" s="33"/>
    </row>
    <row r="41" spans="1:14" x14ac:dyDescent="0.2">
      <c r="C41" s="34"/>
      <c r="G41" s="33"/>
      <c r="H41" s="33"/>
      <c r="J41" s="41"/>
      <c r="K41" s="41"/>
    </row>
    <row r="42" spans="1:14" x14ac:dyDescent="0.2">
      <c r="C42" s="34"/>
      <c r="G42" s="33"/>
      <c r="H42" s="33"/>
    </row>
    <row r="43" spans="1:14" x14ac:dyDescent="0.2">
      <c r="C43" s="34"/>
      <c r="G43" s="33"/>
      <c r="H43" s="33"/>
    </row>
    <row r="44" spans="1:14" x14ac:dyDescent="0.2">
      <c r="C44" s="34"/>
    </row>
    <row r="45" spans="1:14" x14ac:dyDescent="0.2">
      <c r="C45" s="34"/>
    </row>
  </sheetData>
  <mergeCells count="16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AD35"/>
  <sheetViews>
    <sheetView workbookViewId="0">
      <selection activeCell="A7" sqref="A7:L9"/>
    </sheetView>
  </sheetViews>
  <sheetFormatPr baseColWidth="10" defaultRowHeight="12.75" x14ac:dyDescent="0.2"/>
  <cols>
    <col min="1" max="1" width="4.140625" style="16" bestFit="1" customWidth="1"/>
    <col min="2" max="2" width="17.7109375" style="16" customWidth="1"/>
    <col min="3" max="3" width="13.42578125" style="16" customWidth="1"/>
    <col min="4" max="4" width="10.5703125" style="16" customWidth="1"/>
    <col min="5" max="5" width="11.7109375" style="16" customWidth="1"/>
    <col min="6" max="6" width="9" style="16" customWidth="1"/>
    <col min="7" max="7" width="11" style="16" customWidth="1"/>
    <col min="8" max="8" width="11.7109375" style="16" customWidth="1"/>
    <col min="9" max="9" width="12.28515625" style="16" customWidth="1"/>
    <col min="10" max="10" width="9.5703125" style="16" customWidth="1"/>
    <col min="11" max="11" width="9.28515625" style="16" customWidth="1"/>
    <col min="12" max="12" width="11.42578125" style="16" customWidth="1"/>
    <col min="13" max="16384" width="11.42578125" style="16"/>
  </cols>
  <sheetData>
    <row r="3" spans="1:30" ht="16.5" x14ac:dyDescent="0.25">
      <c r="A3" s="90" t="s">
        <v>20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30" ht="13.5" customHeight="1" x14ac:dyDescent="0.2">
      <c r="A4" s="91" t="s">
        <v>24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30" ht="13.5" customHeight="1" x14ac:dyDescent="0.2">
      <c r="A5" s="92" t="s">
        <v>23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30" ht="13.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30" ht="13.5" customHeight="1" x14ac:dyDescent="0.2"/>
    <row r="8" spans="1:30" ht="13.5" customHeight="1" x14ac:dyDescent="0.2">
      <c r="A8" s="93" t="s">
        <v>40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30" ht="13.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30" ht="13.5" customHeight="1" x14ac:dyDescent="0.2">
      <c r="L10" s="19" t="s">
        <v>26</v>
      </c>
    </row>
    <row r="11" spans="1:30" ht="15" customHeight="1" x14ac:dyDescent="0.2">
      <c r="A11" s="20" t="s">
        <v>1</v>
      </c>
      <c r="B11" s="94" t="s">
        <v>39</v>
      </c>
      <c r="C11" s="85" t="s">
        <v>30</v>
      </c>
      <c r="D11" s="85" t="s">
        <v>31</v>
      </c>
      <c r="E11" s="85" t="s">
        <v>32</v>
      </c>
      <c r="F11" s="85" t="s">
        <v>36</v>
      </c>
      <c r="G11" s="85" t="s">
        <v>33</v>
      </c>
      <c r="H11" s="85" t="s">
        <v>29</v>
      </c>
      <c r="I11" s="85" t="s">
        <v>34</v>
      </c>
      <c r="J11" s="85" t="s">
        <v>35</v>
      </c>
      <c r="K11" s="85" t="s">
        <v>38</v>
      </c>
      <c r="L11" s="85" t="s">
        <v>0</v>
      </c>
    </row>
    <row r="12" spans="1:30" ht="15" customHeight="1" x14ac:dyDescent="0.2">
      <c r="A12" s="21" t="s">
        <v>2</v>
      </c>
      <c r="B12" s="95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30" ht="15" customHeight="1" x14ac:dyDescent="0.2">
      <c r="A13" s="22" t="s">
        <v>3</v>
      </c>
      <c r="B13" s="96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30" ht="13.5" customHeight="1" x14ac:dyDescent="0.2">
      <c r="A14" s="23">
        <v>1</v>
      </c>
      <c r="B14" s="24" t="s">
        <v>5</v>
      </c>
      <c r="C14" s="25">
        <v>4003911.11</v>
      </c>
      <c r="D14" s="25">
        <v>1502120.91</v>
      </c>
      <c r="E14" s="25">
        <v>101294.11</v>
      </c>
      <c r="F14" s="25">
        <v>0</v>
      </c>
      <c r="G14" s="25">
        <v>31640.329999999998</v>
      </c>
      <c r="H14" s="25">
        <v>121671.64</v>
      </c>
      <c r="I14" s="25">
        <v>296262.63</v>
      </c>
      <c r="J14" s="25">
        <v>171781.99</v>
      </c>
      <c r="K14" s="25">
        <v>229858</v>
      </c>
      <c r="L14" s="25">
        <f t="shared" ref="L14:L33" si="0">SUM(C14:K14)</f>
        <v>6458540.7199999997</v>
      </c>
      <c r="N14" s="26"/>
      <c r="O14" s="26"/>
      <c r="P14" s="26"/>
      <c r="Q14" s="26"/>
      <c r="R14" s="26"/>
      <c r="S14" s="27"/>
      <c r="T14" s="27"/>
      <c r="U14" s="27"/>
      <c r="V14" s="27"/>
      <c r="W14" s="26"/>
      <c r="X14" s="26"/>
      <c r="Y14" s="26"/>
      <c r="Z14" s="26"/>
      <c r="AA14" s="26"/>
      <c r="AB14" s="26"/>
      <c r="AC14" s="26"/>
      <c r="AD14" s="26"/>
    </row>
    <row r="15" spans="1:30" ht="13.5" customHeight="1" x14ac:dyDescent="0.2">
      <c r="A15" s="23">
        <v>2</v>
      </c>
      <c r="B15" s="24" t="s">
        <v>6</v>
      </c>
      <c r="C15" s="25">
        <v>2796031.86</v>
      </c>
      <c r="D15" s="25">
        <v>1019315.23</v>
      </c>
      <c r="E15" s="25">
        <v>141879.98000000001</v>
      </c>
      <c r="F15" s="25">
        <v>0</v>
      </c>
      <c r="G15" s="25">
        <v>24845.4</v>
      </c>
      <c r="H15" s="25">
        <v>49294.79</v>
      </c>
      <c r="I15" s="25">
        <v>168291.95</v>
      </c>
      <c r="J15" s="25">
        <v>70637.52</v>
      </c>
      <c r="K15" s="25">
        <v>206202</v>
      </c>
      <c r="L15" s="25">
        <f t="shared" si="0"/>
        <v>4476498.7299999995</v>
      </c>
      <c r="N15" s="26"/>
      <c r="O15" s="26"/>
      <c r="P15" s="26"/>
      <c r="Q15" s="26"/>
      <c r="R15" s="26"/>
      <c r="S15" s="27"/>
      <c r="T15" s="27"/>
      <c r="U15" s="27"/>
      <c r="V15" s="27"/>
      <c r="W15" s="26"/>
      <c r="X15" s="26"/>
      <c r="Y15" s="26"/>
      <c r="Z15" s="26"/>
      <c r="AA15" s="26"/>
      <c r="AB15" s="26"/>
      <c r="AC15" s="26"/>
      <c r="AD15" s="26"/>
    </row>
    <row r="16" spans="1:30" ht="13.5" customHeight="1" x14ac:dyDescent="0.2">
      <c r="A16" s="23">
        <v>3</v>
      </c>
      <c r="B16" s="24" t="s">
        <v>21</v>
      </c>
      <c r="C16" s="25">
        <v>2650675.33</v>
      </c>
      <c r="D16" s="25">
        <v>960448.3</v>
      </c>
      <c r="E16" s="25">
        <v>149379.54</v>
      </c>
      <c r="F16" s="25">
        <v>0</v>
      </c>
      <c r="G16" s="25">
        <v>24104.05</v>
      </c>
      <c r="H16" s="25">
        <v>36057.300000000003</v>
      </c>
      <c r="I16" s="25">
        <v>162918.59</v>
      </c>
      <c r="J16" s="25">
        <v>51755.42</v>
      </c>
      <c r="K16" s="25">
        <v>127064</v>
      </c>
      <c r="L16" s="25">
        <f t="shared" si="0"/>
        <v>4162402.5299999993</v>
      </c>
      <c r="N16" s="26"/>
      <c r="O16" s="26"/>
      <c r="P16" s="26"/>
      <c r="Q16" s="26"/>
      <c r="R16" s="26"/>
      <c r="S16" s="27"/>
      <c r="T16" s="27"/>
      <c r="U16" s="27"/>
      <c r="V16" s="27"/>
      <c r="W16" s="26"/>
      <c r="X16" s="26"/>
      <c r="Y16" s="26"/>
      <c r="Z16" s="26"/>
      <c r="AA16" s="26"/>
      <c r="AB16" s="26"/>
      <c r="AC16" s="26"/>
      <c r="AD16" s="26"/>
    </row>
    <row r="17" spans="1:30" ht="13.5" customHeight="1" x14ac:dyDescent="0.2">
      <c r="A17" s="23">
        <v>4</v>
      </c>
      <c r="B17" s="24" t="s">
        <v>22</v>
      </c>
      <c r="C17" s="25">
        <v>4093714.57</v>
      </c>
      <c r="D17" s="25">
        <v>1334877.9099999999</v>
      </c>
      <c r="E17" s="25">
        <v>126439.7</v>
      </c>
      <c r="F17" s="25">
        <v>739.52</v>
      </c>
      <c r="G17" s="25">
        <v>74653.05</v>
      </c>
      <c r="H17" s="25">
        <v>394550.72</v>
      </c>
      <c r="I17" s="25">
        <v>630426.88</v>
      </c>
      <c r="J17" s="25">
        <v>476428.24</v>
      </c>
      <c r="K17" s="25">
        <v>37291</v>
      </c>
      <c r="L17" s="25">
        <f t="shared" si="0"/>
        <v>7169121.5899999989</v>
      </c>
      <c r="N17" s="26"/>
      <c r="O17" s="26"/>
      <c r="P17" s="26"/>
      <c r="Q17" s="26"/>
      <c r="R17" s="26"/>
      <c r="S17" s="27"/>
      <c r="T17" s="27"/>
      <c r="U17" s="27"/>
      <c r="V17" s="27"/>
      <c r="W17" s="26"/>
      <c r="X17" s="26"/>
      <c r="Y17" s="26"/>
      <c r="Z17" s="26"/>
      <c r="AA17" s="26"/>
      <c r="AB17" s="26"/>
      <c r="AC17" s="26"/>
      <c r="AD17" s="26"/>
    </row>
    <row r="18" spans="1:30" ht="13.5" customHeight="1" x14ac:dyDescent="0.2">
      <c r="A18" s="23">
        <v>5</v>
      </c>
      <c r="B18" s="24" t="s">
        <v>7</v>
      </c>
      <c r="C18" s="25">
        <v>5281307.16</v>
      </c>
      <c r="D18" s="25">
        <v>1952076.99</v>
      </c>
      <c r="E18" s="25">
        <v>82104.05</v>
      </c>
      <c r="F18" s="25">
        <v>0</v>
      </c>
      <c r="G18" s="25">
        <v>48138.86</v>
      </c>
      <c r="H18" s="25">
        <v>229662.28</v>
      </c>
      <c r="I18" s="25">
        <v>474047.76</v>
      </c>
      <c r="J18" s="25">
        <v>318823.34000000003</v>
      </c>
      <c r="K18" s="25">
        <v>344194</v>
      </c>
      <c r="L18" s="25">
        <f t="shared" si="0"/>
        <v>8730354.4400000013</v>
      </c>
      <c r="N18" s="26"/>
      <c r="O18" s="26"/>
      <c r="P18" s="26"/>
      <c r="Q18" s="26"/>
      <c r="R18" s="26"/>
      <c r="S18" s="27"/>
      <c r="T18" s="27"/>
      <c r="U18" s="27"/>
      <c r="V18" s="27"/>
      <c r="W18" s="26"/>
      <c r="X18" s="26"/>
      <c r="Y18" s="26"/>
      <c r="Z18" s="26"/>
      <c r="AA18" s="26"/>
      <c r="AB18" s="26"/>
      <c r="AC18" s="26"/>
      <c r="AD18" s="26"/>
    </row>
    <row r="19" spans="1:30" ht="13.5" customHeight="1" x14ac:dyDescent="0.2">
      <c r="A19" s="23">
        <v>6</v>
      </c>
      <c r="B19" s="24" t="s">
        <v>17</v>
      </c>
      <c r="C19" s="25">
        <v>1991355.52</v>
      </c>
      <c r="D19" s="25">
        <v>627366.93000000005</v>
      </c>
      <c r="E19" s="25">
        <v>224154.59</v>
      </c>
      <c r="F19" s="25">
        <v>0</v>
      </c>
      <c r="G19" s="25">
        <v>29996.54</v>
      </c>
      <c r="H19" s="25">
        <v>106014.9</v>
      </c>
      <c r="I19" s="25">
        <v>494161.04</v>
      </c>
      <c r="J19" s="25">
        <v>155030.28</v>
      </c>
      <c r="K19" s="25">
        <v>55026</v>
      </c>
      <c r="L19" s="25">
        <f t="shared" si="0"/>
        <v>3683105.8</v>
      </c>
      <c r="N19" s="26"/>
      <c r="O19" s="26"/>
      <c r="P19" s="26"/>
      <c r="Q19" s="26"/>
      <c r="R19" s="26"/>
      <c r="S19" s="27"/>
      <c r="T19" s="27"/>
      <c r="U19" s="27"/>
      <c r="V19" s="27"/>
      <c r="W19" s="26"/>
      <c r="X19" s="26"/>
      <c r="Y19" s="26"/>
      <c r="Z19" s="26"/>
      <c r="AA19" s="26"/>
      <c r="AB19" s="26"/>
      <c r="AC19" s="26"/>
      <c r="AD19" s="26"/>
    </row>
    <row r="20" spans="1:30" x14ac:dyDescent="0.2">
      <c r="A20" s="23">
        <v>7</v>
      </c>
      <c r="B20" s="24" t="s">
        <v>18</v>
      </c>
      <c r="C20" s="25">
        <v>1843713.95</v>
      </c>
      <c r="D20" s="25">
        <v>631312.13</v>
      </c>
      <c r="E20" s="25">
        <v>220184.23</v>
      </c>
      <c r="F20" s="25">
        <v>0</v>
      </c>
      <c r="G20" s="25">
        <v>21069.519999999997</v>
      </c>
      <c r="H20" s="25">
        <v>36546.620000000003</v>
      </c>
      <c r="I20" s="25">
        <v>201638.48</v>
      </c>
      <c r="J20" s="25">
        <v>52716.56</v>
      </c>
      <c r="K20" s="25">
        <v>0</v>
      </c>
      <c r="L20" s="25">
        <f t="shared" si="0"/>
        <v>3007181.49</v>
      </c>
      <c r="N20" s="26"/>
      <c r="O20" s="26"/>
      <c r="P20" s="26"/>
      <c r="Q20" s="26"/>
      <c r="R20" s="26"/>
      <c r="S20" s="27"/>
      <c r="T20" s="27"/>
      <c r="U20" s="27"/>
      <c r="V20" s="27"/>
      <c r="W20" s="26"/>
      <c r="X20" s="26"/>
      <c r="Y20" s="26"/>
      <c r="Z20" s="26"/>
      <c r="AA20" s="26"/>
      <c r="AB20" s="26"/>
      <c r="AC20" s="26"/>
      <c r="AD20" s="26"/>
    </row>
    <row r="21" spans="1:30" x14ac:dyDescent="0.2">
      <c r="A21" s="23">
        <v>8</v>
      </c>
      <c r="B21" s="24" t="s">
        <v>8</v>
      </c>
      <c r="C21" s="25">
        <v>3485429.75</v>
      </c>
      <c r="D21" s="25">
        <v>1310029.78</v>
      </c>
      <c r="E21" s="25">
        <v>114087.48</v>
      </c>
      <c r="F21" s="25">
        <v>0</v>
      </c>
      <c r="G21" s="25">
        <v>27126.940000000002</v>
      </c>
      <c r="H21" s="25">
        <v>90281.37</v>
      </c>
      <c r="I21" s="25">
        <v>223641.32</v>
      </c>
      <c r="J21" s="25">
        <v>127746.85</v>
      </c>
      <c r="K21" s="25">
        <v>744822</v>
      </c>
      <c r="L21" s="25">
        <f t="shared" si="0"/>
        <v>6123165.4900000012</v>
      </c>
      <c r="N21" s="26"/>
      <c r="O21" s="26"/>
      <c r="P21" s="26"/>
      <c r="Q21" s="26"/>
      <c r="R21" s="26"/>
      <c r="S21" s="27"/>
      <c r="T21" s="27"/>
      <c r="U21" s="27"/>
      <c r="V21" s="27"/>
      <c r="W21" s="26"/>
      <c r="X21" s="26"/>
      <c r="Y21" s="26"/>
      <c r="Z21" s="26"/>
      <c r="AA21" s="26"/>
      <c r="AB21" s="26"/>
      <c r="AC21" s="26"/>
      <c r="AD21" s="26"/>
    </row>
    <row r="22" spans="1:30" x14ac:dyDescent="0.2">
      <c r="A22" s="23">
        <v>9</v>
      </c>
      <c r="B22" s="24" t="s">
        <v>9</v>
      </c>
      <c r="C22" s="25">
        <v>3150198.86</v>
      </c>
      <c r="D22" s="25">
        <v>1158979.2</v>
      </c>
      <c r="E22" s="25">
        <v>126439.7</v>
      </c>
      <c r="F22" s="25">
        <v>0</v>
      </c>
      <c r="G22" s="25">
        <v>26704.67</v>
      </c>
      <c r="H22" s="25">
        <v>55873.2</v>
      </c>
      <c r="I22" s="25">
        <v>203805.69</v>
      </c>
      <c r="J22" s="25">
        <v>80846.210000000006</v>
      </c>
      <c r="K22" s="25">
        <v>0</v>
      </c>
      <c r="L22" s="25">
        <f t="shared" si="0"/>
        <v>4802847.53</v>
      </c>
      <c r="N22" s="26"/>
      <c r="O22" s="26"/>
      <c r="P22" s="26"/>
      <c r="Q22" s="26"/>
      <c r="R22" s="26"/>
      <c r="S22" s="27"/>
      <c r="T22" s="27"/>
      <c r="U22" s="27"/>
      <c r="V22" s="27"/>
      <c r="W22" s="26"/>
      <c r="X22" s="26"/>
      <c r="Y22" s="26"/>
      <c r="Z22" s="26"/>
      <c r="AA22" s="26"/>
      <c r="AB22" s="26"/>
      <c r="AC22" s="26"/>
      <c r="AD22" s="26"/>
    </row>
    <row r="23" spans="1:30" x14ac:dyDescent="0.2">
      <c r="A23" s="23">
        <v>10</v>
      </c>
      <c r="B23" s="24" t="s">
        <v>16</v>
      </c>
      <c r="C23" s="25">
        <v>1973740.08</v>
      </c>
      <c r="D23" s="25">
        <v>660361.35</v>
      </c>
      <c r="E23" s="25">
        <v>211140.64</v>
      </c>
      <c r="F23" s="25">
        <v>0</v>
      </c>
      <c r="G23" s="25">
        <v>24354.55</v>
      </c>
      <c r="H23" s="25">
        <v>41843.300000000003</v>
      </c>
      <c r="I23" s="25">
        <v>211814.33</v>
      </c>
      <c r="J23" s="25">
        <v>61268.26</v>
      </c>
      <c r="K23" s="25">
        <v>0</v>
      </c>
      <c r="L23" s="25">
        <f t="shared" si="0"/>
        <v>3184522.51</v>
      </c>
      <c r="N23" s="26"/>
      <c r="O23" s="26"/>
      <c r="P23" s="26"/>
      <c r="Q23" s="26"/>
      <c r="R23" s="26"/>
      <c r="S23" s="27"/>
      <c r="T23" s="27"/>
      <c r="U23" s="27"/>
      <c r="V23" s="27"/>
      <c r="W23" s="26"/>
      <c r="X23" s="26"/>
      <c r="Y23" s="26"/>
      <c r="Z23" s="26"/>
      <c r="AA23" s="26"/>
      <c r="AB23" s="26"/>
      <c r="AC23" s="26"/>
      <c r="AD23" s="26"/>
    </row>
    <row r="24" spans="1:30" x14ac:dyDescent="0.2">
      <c r="A24" s="23">
        <v>11</v>
      </c>
      <c r="B24" s="24" t="s">
        <v>10</v>
      </c>
      <c r="C24" s="25">
        <v>3319779.99</v>
      </c>
      <c r="D24" s="25">
        <v>1240557.08</v>
      </c>
      <c r="E24" s="25">
        <v>125116.25</v>
      </c>
      <c r="F24" s="25">
        <v>0</v>
      </c>
      <c r="G24" s="25">
        <v>33898.54</v>
      </c>
      <c r="H24" s="25">
        <v>111909.06</v>
      </c>
      <c r="I24" s="25">
        <v>366913.72</v>
      </c>
      <c r="J24" s="25">
        <v>160274.82999999999</v>
      </c>
      <c r="K24" s="25">
        <v>0</v>
      </c>
      <c r="L24" s="25">
        <f t="shared" si="0"/>
        <v>5358449.47</v>
      </c>
      <c r="N24" s="26"/>
      <c r="O24" s="26"/>
      <c r="P24" s="26"/>
      <c r="Q24" s="26"/>
      <c r="R24" s="26"/>
      <c r="S24" s="27"/>
      <c r="T24" s="27"/>
      <c r="U24" s="27"/>
      <c r="V24" s="27"/>
      <c r="W24" s="26"/>
      <c r="X24" s="26"/>
      <c r="Y24" s="26"/>
      <c r="Z24" s="26"/>
      <c r="AA24" s="26"/>
      <c r="AB24" s="26"/>
      <c r="AC24" s="26"/>
      <c r="AD24" s="26"/>
    </row>
    <row r="25" spans="1:30" x14ac:dyDescent="0.2">
      <c r="A25" s="23">
        <v>12</v>
      </c>
      <c r="B25" s="24" t="s">
        <v>11</v>
      </c>
      <c r="C25" s="25">
        <v>4241335.62</v>
      </c>
      <c r="D25" s="25">
        <v>1376015.01</v>
      </c>
      <c r="E25" s="25">
        <v>109014.25</v>
      </c>
      <c r="F25" s="25">
        <v>0</v>
      </c>
      <c r="G25" s="25">
        <v>57471.659999999996</v>
      </c>
      <c r="H25" s="25">
        <v>73360.160000000003</v>
      </c>
      <c r="I25" s="25">
        <v>217576.29</v>
      </c>
      <c r="J25" s="25">
        <v>106279</v>
      </c>
      <c r="K25" s="25">
        <v>352127</v>
      </c>
      <c r="L25" s="25">
        <f t="shared" si="0"/>
        <v>6533178.9900000002</v>
      </c>
      <c r="N25" s="26"/>
      <c r="O25" s="26"/>
      <c r="P25" s="26"/>
      <c r="Q25" s="26"/>
      <c r="R25" s="26"/>
      <c r="S25" s="27"/>
      <c r="T25" s="27"/>
      <c r="U25" s="27"/>
      <c r="V25" s="27"/>
      <c r="W25" s="26"/>
      <c r="X25" s="26"/>
      <c r="Y25" s="26"/>
      <c r="Z25" s="26"/>
      <c r="AA25" s="26"/>
      <c r="AB25" s="26"/>
      <c r="AC25" s="26"/>
      <c r="AD25" s="26"/>
    </row>
    <row r="26" spans="1:30" x14ac:dyDescent="0.2">
      <c r="A26" s="23">
        <v>13</v>
      </c>
      <c r="B26" s="24" t="s">
        <v>12</v>
      </c>
      <c r="C26" s="25">
        <v>5117846.7300000004</v>
      </c>
      <c r="D26" s="25">
        <v>1938720.89</v>
      </c>
      <c r="E26" s="25">
        <v>81442.320000000007</v>
      </c>
      <c r="F26" s="25">
        <v>2.0299999999999998</v>
      </c>
      <c r="G26" s="25">
        <v>37458.589999999997</v>
      </c>
      <c r="H26" s="25">
        <v>130826.26</v>
      </c>
      <c r="I26" s="25">
        <v>277871.61</v>
      </c>
      <c r="J26" s="25">
        <v>191963.62</v>
      </c>
      <c r="K26" s="25">
        <v>0</v>
      </c>
      <c r="L26" s="25">
        <f t="shared" si="0"/>
        <v>7776132.0500000007</v>
      </c>
      <c r="N26" s="26"/>
      <c r="O26" s="26"/>
      <c r="P26" s="26"/>
      <c r="Q26" s="26"/>
      <c r="R26" s="26"/>
      <c r="S26" s="27"/>
      <c r="T26" s="27"/>
      <c r="U26" s="27"/>
      <c r="V26" s="27"/>
      <c r="W26" s="26"/>
      <c r="X26" s="26"/>
      <c r="Y26" s="26"/>
      <c r="Z26" s="26"/>
      <c r="AA26" s="26"/>
      <c r="AB26" s="26"/>
      <c r="AC26" s="26"/>
      <c r="AD26" s="26"/>
    </row>
    <row r="27" spans="1:30" ht="12.75" customHeight="1" x14ac:dyDescent="0.2">
      <c r="A27" s="23">
        <v>14</v>
      </c>
      <c r="B27" s="24" t="s">
        <v>37</v>
      </c>
      <c r="C27" s="25">
        <v>2441211.79</v>
      </c>
      <c r="D27" s="25">
        <v>921231.6</v>
      </c>
      <c r="E27" s="25">
        <v>162172.91</v>
      </c>
      <c r="F27" s="25">
        <v>0</v>
      </c>
      <c r="G27" s="25">
        <v>22952.93</v>
      </c>
      <c r="H27" s="25">
        <v>24731.19</v>
      </c>
      <c r="I27" s="25">
        <v>162631.22</v>
      </c>
      <c r="J27" s="25">
        <v>35289.46</v>
      </c>
      <c r="K27" s="25">
        <v>127028</v>
      </c>
      <c r="L27" s="25">
        <f t="shared" si="0"/>
        <v>3897249.1000000006</v>
      </c>
      <c r="N27" s="26"/>
      <c r="O27" s="26"/>
      <c r="P27" s="26"/>
      <c r="Q27" s="26"/>
      <c r="R27" s="26"/>
      <c r="S27" s="27"/>
      <c r="T27" s="27"/>
      <c r="U27" s="27"/>
      <c r="V27" s="27"/>
      <c r="W27" s="26"/>
      <c r="X27" s="26"/>
      <c r="Y27" s="26"/>
      <c r="Z27" s="26"/>
      <c r="AA27" s="26"/>
      <c r="AB27" s="26"/>
      <c r="AC27" s="26"/>
      <c r="AD27" s="26"/>
    </row>
    <row r="28" spans="1:30" x14ac:dyDescent="0.2">
      <c r="A28" s="23">
        <v>15</v>
      </c>
      <c r="B28" s="24" t="s">
        <v>28</v>
      </c>
      <c r="C28" s="25">
        <v>3177087.19</v>
      </c>
      <c r="D28" s="25">
        <v>1160269.2</v>
      </c>
      <c r="E28" s="25">
        <v>126439.7</v>
      </c>
      <c r="F28" s="25">
        <v>0</v>
      </c>
      <c r="G28" s="25">
        <v>28071.1</v>
      </c>
      <c r="H28" s="25">
        <v>75299.179999999993</v>
      </c>
      <c r="I28" s="25">
        <v>199526.29</v>
      </c>
      <c r="J28" s="25">
        <v>106563.85</v>
      </c>
      <c r="K28" s="25">
        <v>271105</v>
      </c>
      <c r="L28" s="25">
        <f t="shared" si="0"/>
        <v>5144361.5099999988</v>
      </c>
      <c r="N28" s="26"/>
      <c r="O28" s="26"/>
      <c r="P28" s="26"/>
      <c r="Q28" s="26"/>
      <c r="R28" s="26"/>
      <c r="S28" s="27"/>
      <c r="T28" s="27"/>
      <c r="U28" s="27"/>
      <c r="V28" s="27"/>
      <c r="W28" s="26"/>
      <c r="X28" s="26"/>
      <c r="Y28" s="26"/>
      <c r="Z28" s="26"/>
      <c r="AA28" s="26"/>
      <c r="AB28" s="26"/>
      <c r="AC28" s="26"/>
      <c r="AD28" s="26"/>
    </row>
    <row r="29" spans="1:30" x14ac:dyDescent="0.2">
      <c r="A29" s="23">
        <v>16</v>
      </c>
      <c r="B29" s="24" t="s">
        <v>25</v>
      </c>
      <c r="C29" s="25">
        <v>8897469.7400000002</v>
      </c>
      <c r="D29" s="25">
        <v>3650654.56</v>
      </c>
      <c r="E29" s="25">
        <v>51885.22</v>
      </c>
      <c r="F29" s="25">
        <v>15.94</v>
      </c>
      <c r="G29" s="25">
        <v>56276.829999999994</v>
      </c>
      <c r="H29" s="25">
        <v>297238.13</v>
      </c>
      <c r="I29" s="25">
        <v>643413.80000000005</v>
      </c>
      <c r="J29" s="25">
        <v>424939.92</v>
      </c>
      <c r="K29" s="25">
        <v>740329</v>
      </c>
      <c r="L29" s="25">
        <f t="shared" si="0"/>
        <v>14762223.140000002</v>
      </c>
      <c r="N29" s="26"/>
      <c r="O29" s="26"/>
      <c r="P29" s="26"/>
      <c r="Q29" s="26"/>
      <c r="R29" s="26"/>
      <c r="S29" s="27"/>
      <c r="T29" s="27"/>
      <c r="U29" s="27"/>
      <c r="V29" s="27"/>
      <c r="W29" s="26"/>
      <c r="X29" s="26"/>
      <c r="Y29" s="26"/>
      <c r="Z29" s="26"/>
      <c r="AA29" s="26"/>
      <c r="AB29" s="26"/>
      <c r="AC29" s="26"/>
      <c r="AD29" s="26"/>
    </row>
    <row r="30" spans="1:30" x14ac:dyDescent="0.2">
      <c r="A30" s="23">
        <v>17</v>
      </c>
      <c r="B30" s="24" t="s">
        <v>13</v>
      </c>
      <c r="C30" s="25">
        <v>3990190.99</v>
      </c>
      <c r="D30" s="25">
        <v>1455893.09</v>
      </c>
      <c r="E30" s="25">
        <v>104382.16</v>
      </c>
      <c r="F30" s="25">
        <v>0</v>
      </c>
      <c r="G30" s="25">
        <v>36639.24</v>
      </c>
      <c r="H30" s="25">
        <v>131104.79999999999</v>
      </c>
      <c r="I30" s="25">
        <v>342332.39</v>
      </c>
      <c r="J30" s="25">
        <v>185308.44</v>
      </c>
      <c r="K30" s="25">
        <v>0</v>
      </c>
      <c r="L30" s="25">
        <f t="shared" si="0"/>
        <v>6245851.1100000003</v>
      </c>
      <c r="N30" s="26"/>
      <c r="O30" s="26"/>
      <c r="P30" s="26"/>
      <c r="Q30" s="26"/>
      <c r="R30" s="26"/>
      <c r="S30" s="27"/>
      <c r="T30" s="27"/>
      <c r="U30" s="27"/>
      <c r="V30" s="27"/>
      <c r="W30" s="26"/>
      <c r="X30" s="26"/>
      <c r="Y30" s="26"/>
      <c r="Z30" s="26"/>
      <c r="AA30" s="26"/>
      <c r="AB30" s="26"/>
      <c r="AC30" s="26"/>
      <c r="AD30" s="26"/>
    </row>
    <row r="31" spans="1:30" x14ac:dyDescent="0.2">
      <c r="A31" s="23">
        <v>18</v>
      </c>
      <c r="B31" s="24" t="s">
        <v>4</v>
      </c>
      <c r="C31" s="25">
        <v>40314777.840000004</v>
      </c>
      <c r="D31" s="25">
        <v>16268423.65</v>
      </c>
      <c r="E31" s="25">
        <v>22548.7</v>
      </c>
      <c r="F31" s="25">
        <v>1562.4</v>
      </c>
      <c r="G31" s="25">
        <v>197502.24</v>
      </c>
      <c r="H31" s="25">
        <v>1542760.63</v>
      </c>
      <c r="I31" s="25">
        <v>2241668.9500000002</v>
      </c>
      <c r="J31" s="25">
        <v>1710380.43</v>
      </c>
      <c r="K31" s="25">
        <v>5601703</v>
      </c>
      <c r="L31" s="25">
        <f t="shared" si="0"/>
        <v>67901327.840000004</v>
      </c>
      <c r="N31" s="26"/>
      <c r="O31" s="26"/>
      <c r="P31" s="26"/>
      <c r="Q31" s="26"/>
      <c r="R31" s="26"/>
      <c r="S31" s="27"/>
      <c r="T31" s="27"/>
      <c r="U31" s="27"/>
      <c r="V31" s="27"/>
      <c r="W31" s="26"/>
      <c r="X31" s="26"/>
      <c r="Y31" s="26"/>
      <c r="Z31" s="26"/>
      <c r="AA31" s="26"/>
      <c r="AB31" s="26"/>
      <c r="AC31" s="26"/>
      <c r="AD31" s="26"/>
    </row>
    <row r="32" spans="1:30" x14ac:dyDescent="0.2">
      <c r="A32" s="23">
        <v>19</v>
      </c>
      <c r="B32" s="24" t="s">
        <v>14</v>
      </c>
      <c r="C32" s="25">
        <v>4036009.46</v>
      </c>
      <c r="D32" s="25">
        <v>1601434.75</v>
      </c>
      <c r="E32" s="25">
        <v>97544.33</v>
      </c>
      <c r="F32" s="25">
        <v>0</v>
      </c>
      <c r="G32" s="25">
        <v>25201.989999999998</v>
      </c>
      <c r="H32" s="25">
        <v>98954.99</v>
      </c>
      <c r="I32" s="25">
        <v>228466.53</v>
      </c>
      <c r="J32" s="25">
        <v>141140.76</v>
      </c>
      <c r="K32" s="25">
        <v>0</v>
      </c>
      <c r="L32" s="25">
        <f t="shared" si="0"/>
        <v>6228752.8100000005</v>
      </c>
      <c r="N32" s="26"/>
      <c r="O32" s="26"/>
      <c r="P32" s="26"/>
      <c r="Q32" s="26"/>
      <c r="R32" s="26"/>
      <c r="S32" s="27"/>
      <c r="T32" s="27"/>
      <c r="U32" s="27"/>
      <c r="V32" s="27"/>
      <c r="W32" s="26"/>
      <c r="X32" s="26"/>
      <c r="Y32" s="26"/>
      <c r="Z32" s="26"/>
      <c r="AA32" s="26"/>
      <c r="AB32" s="26"/>
      <c r="AC32" s="26"/>
      <c r="AD32" s="26"/>
    </row>
    <row r="33" spans="1:30" x14ac:dyDescent="0.2">
      <c r="A33" s="23">
        <v>20</v>
      </c>
      <c r="B33" s="24" t="s">
        <v>15</v>
      </c>
      <c r="C33" s="25">
        <v>3660895.79</v>
      </c>
      <c r="D33" s="25">
        <v>1306266.44</v>
      </c>
      <c r="E33" s="25">
        <v>115852.12</v>
      </c>
      <c r="F33" s="25">
        <v>0</v>
      </c>
      <c r="G33" s="25">
        <v>38892</v>
      </c>
      <c r="H33" s="25">
        <v>154503.96</v>
      </c>
      <c r="I33" s="25">
        <v>313436.93</v>
      </c>
      <c r="J33" s="25">
        <v>219253.27</v>
      </c>
      <c r="K33" s="25">
        <v>939913</v>
      </c>
      <c r="L33" s="25">
        <f t="shared" si="0"/>
        <v>6749013.5099999998</v>
      </c>
      <c r="N33" s="26"/>
      <c r="O33" s="26"/>
      <c r="P33" s="26"/>
      <c r="Q33" s="26"/>
      <c r="R33" s="26"/>
      <c r="S33" s="27"/>
      <c r="T33" s="27"/>
      <c r="U33" s="27"/>
      <c r="V33" s="27"/>
      <c r="W33" s="26"/>
      <c r="X33" s="26"/>
      <c r="Y33" s="26"/>
      <c r="Z33" s="26"/>
      <c r="AA33" s="26"/>
      <c r="AB33" s="26"/>
      <c r="AC33" s="26"/>
      <c r="AD33" s="26"/>
    </row>
    <row r="34" spans="1:30" x14ac:dyDescent="0.2">
      <c r="A34" s="88" t="s">
        <v>0</v>
      </c>
      <c r="B34" s="89"/>
      <c r="C34" s="28">
        <f>SUM(C14:C33)</f>
        <v>110466683.33000001</v>
      </c>
      <c r="D34" s="28">
        <f t="shared" ref="D34:L34" si="1">SUM(D14:D33)</f>
        <v>42076354.999999993</v>
      </c>
      <c r="E34" s="28">
        <f t="shared" si="1"/>
        <v>2493501.9800000009</v>
      </c>
      <c r="F34" s="28">
        <f>SUM(F14:F33)</f>
        <v>2319.8900000000003</v>
      </c>
      <c r="G34" s="28">
        <f t="shared" si="1"/>
        <v>866999.02999999991</v>
      </c>
      <c r="H34" s="28">
        <f t="shared" si="1"/>
        <v>3802484.4800000004</v>
      </c>
      <c r="I34" s="28">
        <f t="shared" si="1"/>
        <v>8060846.3999999994</v>
      </c>
      <c r="J34" s="28">
        <f t="shared" si="1"/>
        <v>4848428.2499999991</v>
      </c>
      <c r="K34" s="28">
        <f t="shared" si="1"/>
        <v>9776662</v>
      </c>
      <c r="L34" s="28">
        <f t="shared" si="1"/>
        <v>182394280.36000001</v>
      </c>
      <c r="N34" s="29"/>
      <c r="O34" s="29"/>
      <c r="P34" s="29"/>
      <c r="Q34" s="29"/>
      <c r="R34" s="26"/>
      <c r="S34" s="27"/>
      <c r="T34" s="27"/>
      <c r="U34" s="27"/>
      <c r="V34" s="27"/>
      <c r="W34" s="26"/>
      <c r="X34" s="26"/>
      <c r="Y34" s="26"/>
      <c r="Z34" s="26"/>
      <c r="AA34" s="26"/>
      <c r="AB34" s="26"/>
      <c r="AC34" s="26"/>
      <c r="AD34" s="26"/>
    </row>
    <row r="35" spans="1:30" x14ac:dyDescent="0.2"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</sheetData>
  <mergeCells count="16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</mergeCells>
  <printOptions horizontalCentered="1"/>
  <pageMargins left="0.3" right="0.19685039370078741" top="0.13" bottom="0.13" header="0" footer="0"/>
  <pageSetup orientation="landscape" horizontalDpi="4294967294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3:AD47"/>
  <sheetViews>
    <sheetView workbookViewId="0">
      <selection activeCell="A7" sqref="A7:L9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76" t="s">
        <v>20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30" ht="13.5" customHeight="1" x14ac:dyDescent="0.2">
      <c r="A4" s="77" t="s">
        <v>24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30" ht="13.5" customHeight="1" x14ac:dyDescent="0.2">
      <c r="A5" s="84" t="s">
        <v>23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30" ht="13.5" customHeight="1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30" ht="13.5" customHeight="1" x14ac:dyDescent="0.2"/>
    <row r="8" spans="1:30" ht="13.5" customHeight="1" x14ac:dyDescent="0.2">
      <c r="A8" s="83" t="s">
        <v>59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30" ht="13.5" customHeight="1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1:30" ht="13.5" customHeight="1" x14ac:dyDescent="0.2">
      <c r="L10" s="47" t="s">
        <v>26</v>
      </c>
    </row>
    <row r="11" spans="1:30" ht="13.5" customHeight="1" x14ac:dyDescent="0.2">
      <c r="A11" s="9" t="s">
        <v>1</v>
      </c>
      <c r="B11" s="80" t="s">
        <v>39</v>
      </c>
      <c r="C11" s="85" t="s">
        <v>30</v>
      </c>
      <c r="D11" s="85" t="s">
        <v>31</v>
      </c>
      <c r="E11" s="85" t="s">
        <v>32</v>
      </c>
      <c r="F11" s="85" t="s">
        <v>36</v>
      </c>
      <c r="G11" s="85" t="s">
        <v>33</v>
      </c>
      <c r="H11" s="85" t="s">
        <v>29</v>
      </c>
      <c r="I11" s="85" t="s">
        <v>34</v>
      </c>
      <c r="J11" s="85" t="s">
        <v>35</v>
      </c>
      <c r="K11" s="85" t="s">
        <v>38</v>
      </c>
      <c r="L11" s="85" t="s">
        <v>0</v>
      </c>
    </row>
    <row r="12" spans="1:30" ht="13.5" customHeight="1" x14ac:dyDescent="0.2">
      <c r="A12" s="10" t="s">
        <v>2</v>
      </c>
      <c r="B12" s="81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30" ht="13.5" customHeight="1" x14ac:dyDescent="0.2">
      <c r="A13" s="11" t="s">
        <v>3</v>
      </c>
      <c r="B13" s="82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30" ht="13.5" customHeight="1" x14ac:dyDescent="0.2">
      <c r="A14" s="48">
        <v>1</v>
      </c>
      <c r="B14" s="14" t="s">
        <v>5</v>
      </c>
      <c r="C14" s="12">
        <v>3644730.19</v>
      </c>
      <c r="D14" s="12">
        <v>1399713.65</v>
      </c>
      <c r="E14" s="12">
        <v>64470.81</v>
      </c>
      <c r="F14" s="12">
        <v>0</v>
      </c>
      <c r="G14" s="12">
        <v>30380.309999999998</v>
      </c>
      <c r="H14" s="12">
        <v>148966.85</v>
      </c>
      <c r="I14" s="12">
        <v>288271.81</v>
      </c>
      <c r="J14" s="12">
        <v>163733.04</v>
      </c>
      <c r="K14" s="12">
        <v>10578</v>
      </c>
      <c r="L14" s="12">
        <f>SUM(C14:K14)</f>
        <v>5750844.6599999983</v>
      </c>
      <c r="N14" s="49"/>
      <c r="O14" s="49"/>
      <c r="P14" s="49"/>
      <c r="Q14" s="49"/>
      <c r="R14" s="49"/>
      <c r="S14" s="50"/>
      <c r="T14" s="50"/>
      <c r="U14" s="50"/>
      <c r="V14" s="50"/>
      <c r="W14" s="49"/>
      <c r="X14" s="49"/>
      <c r="Y14" s="49"/>
      <c r="Z14" s="49"/>
      <c r="AA14" s="49"/>
      <c r="AB14" s="49"/>
      <c r="AC14" s="49"/>
      <c r="AD14" s="49"/>
    </row>
    <row r="15" spans="1:30" ht="13.5" customHeight="1" x14ac:dyDescent="0.2">
      <c r="A15" s="48">
        <v>2</v>
      </c>
      <c r="B15" s="14" t="s">
        <v>6</v>
      </c>
      <c r="C15" s="12">
        <v>2538872.23</v>
      </c>
      <c r="D15" s="12">
        <v>955053.24</v>
      </c>
      <c r="E15" s="12">
        <v>94579.01</v>
      </c>
      <c r="F15" s="12">
        <v>0</v>
      </c>
      <c r="G15" s="12">
        <v>23855.97</v>
      </c>
      <c r="H15" s="12">
        <v>58289.14</v>
      </c>
      <c r="I15" s="12">
        <v>140460.44</v>
      </c>
      <c r="J15" s="12">
        <v>67143.75</v>
      </c>
      <c r="K15" s="12">
        <v>0</v>
      </c>
      <c r="L15" s="12">
        <f t="shared" ref="L15:L33" si="0">SUM(C15:K15)</f>
        <v>3878253.78</v>
      </c>
      <c r="N15" s="49"/>
      <c r="O15" s="49"/>
      <c r="P15" s="49"/>
      <c r="Q15" s="49"/>
      <c r="R15" s="49"/>
      <c r="S15" s="50"/>
      <c r="T15" s="50"/>
      <c r="U15" s="50"/>
      <c r="V15" s="50"/>
      <c r="W15" s="49"/>
      <c r="X15" s="49"/>
      <c r="Y15" s="49"/>
      <c r="Z15" s="49"/>
      <c r="AA15" s="49"/>
      <c r="AB15" s="49"/>
      <c r="AC15" s="49"/>
      <c r="AD15" s="49"/>
    </row>
    <row r="16" spans="1:30" ht="13.5" customHeight="1" x14ac:dyDescent="0.2">
      <c r="A16" s="48">
        <v>3</v>
      </c>
      <c r="B16" s="14" t="s">
        <v>21</v>
      </c>
      <c r="C16" s="12">
        <v>2405617.08</v>
      </c>
      <c r="D16" s="12">
        <v>900920.67</v>
      </c>
      <c r="E16" s="12">
        <v>100142.48</v>
      </c>
      <c r="F16" s="12">
        <v>0</v>
      </c>
      <c r="G16" s="12">
        <v>23144.15</v>
      </c>
      <c r="H16" s="12">
        <v>42614.11</v>
      </c>
      <c r="I16" s="12">
        <v>124729.72</v>
      </c>
      <c r="J16" s="12">
        <v>49166.720000000001</v>
      </c>
      <c r="K16" s="12">
        <v>0</v>
      </c>
      <c r="L16" s="12">
        <f t="shared" si="0"/>
        <v>3646334.93</v>
      </c>
      <c r="N16" s="49"/>
      <c r="O16" s="49"/>
      <c r="P16" s="49"/>
      <c r="Q16" s="49"/>
      <c r="R16" s="49"/>
      <c r="S16" s="50"/>
      <c r="T16" s="50"/>
      <c r="U16" s="50"/>
      <c r="V16" s="50"/>
      <c r="W16" s="49"/>
      <c r="X16" s="49"/>
      <c r="Y16" s="49"/>
      <c r="Z16" s="49"/>
      <c r="AA16" s="49"/>
      <c r="AB16" s="49"/>
      <c r="AC16" s="49"/>
      <c r="AD16" s="49"/>
    </row>
    <row r="17" spans="1:30" ht="13.5" customHeight="1" x14ac:dyDescent="0.2">
      <c r="A17" s="48">
        <v>4</v>
      </c>
      <c r="B17" s="14" t="s">
        <v>22</v>
      </c>
      <c r="C17" s="12">
        <v>3629038.85</v>
      </c>
      <c r="D17" s="12">
        <v>1086518.06</v>
      </c>
      <c r="E17" s="12">
        <v>83124.800000000003</v>
      </c>
      <c r="F17" s="12">
        <v>446.44</v>
      </c>
      <c r="G17" s="12">
        <v>71680.12</v>
      </c>
      <c r="H17" s="12">
        <v>1038112.26</v>
      </c>
      <c r="I17" s="12">
        <v>593044.92000000004</v>
      </c>
      <c r="J17" s="12">
        <v>432100.57</v>
      </c>
      <c r="K17" s="12">
        <v>1684509</v>
      </c>
      <c r="L17" s="12">
        <f t="shared" si="0"/>
        <v>8618575.0199999996</v>
      </c>
      <c r="N17" s="49"/>
      <c r="O17" s="49"/>
      <c r="P17" s="49"/>
      <c r="Q17" s="49"/>
      <c r="R17" s="49"/>
      <c r="S17" s="50"/>
      <c r="T17" s="50"/>
      <c r="U17" s="50"/>
      <c r="V17" s="50"/>
      <c r="W17" s="49"/>
      <c r="X17" s="49"/>
      <c r="Y17" s="49"/>
      <c r="Z17" s="49"/>
      <c r="AA17" s="49"/>
      <c r="AB17" s="49"/>
      <c r="AC17" s="49"/>
      <c r="AD17" s="49"/>
    </row>
    <row r="18" spans="1:30" ht="13.5" customHeight="1" x14ac:dyDescent="0.2">
      <c r="A18" s="48">
        <v>5</v>
      </c>
      <c r="B18" s="14" t="s">
        <v>7</v>
      </c>
      <c r="C18" s="12">
        <v>4792783.34</v>
      </c>
      <c r="D18" s="12">
        <v>1794108.11</v>
      </c>
      <c r="E18" s="12">
        <v>50234.87</v>
      </c>
      <c r="F18" s="12">
        <v>0.28999999999999998</v>
      </c>
      <c r="G18" s="12">
        <v>46221.820000000007</v>
      </c>
      <c r="H18" s="12">
        <v>328956.17</v>
      </c>
      <c r="I18" s="12">
        <v>465780.28</v>
      </c>
      <c r="J18" s="12">
        <v>301447.71999999997</v>
      </c>
      <c r="K18" s="12">
        <v>0</v>
      </c>
      <c r="L18" s="12">
        <f t="shared" si="0"/>
        <v>7779532.6000000006</v>
      </c>
      <c r="N18" s="49"/>
      <c r="O18" s="49"/>
      <c r="P18" s="49"/>
      <c r="Q18" s="49"/>
      <c r="R18" s="49"/>
      <c r="S18" s="50"/>
      <c r="T18" s="50"/>
      <c r="U18" s="50"/>
      <c r="V18" s="50"/>
      <c r="W18" s="49"/>
      <c r="X18" s="49"/>
      <c r="Y18" s="49"/>
      <c r="Z18" s="49"/>
      <c r="AA18" s="49"/>
      <c r="AB18" s="49"/>
      <c r="AC18" s="49"/>
      <c r="AD18" s="49"/>
    </row>
    <row r="19" spans="1:30" ht="13.5" customHeight="1" x14ac:dyDescent="0.2">
      <c r="A19" s="48">
        <v>6</v>
      </c>
      <c r="B19" s="14" t="s">
        <v>17</v>
      </c>
      <c r="C19" s="12">
        <v>1779869.88</v>
      </c>
      <c r="D19" s="12">
        <v>581592.75</v>
      </c>
      <c r="E19" s="12">
        <v>155613.54999999999</v>
      </c>
      <c r="F19" s="12">
        <v>0</v>
      </c>
      <c r="G19" s="12">
        <v>28801.98</v>
      </c>
      <c r="H19" s="12">
        <v>122494.84</v>
      </c>
      <c r="I19" s="12">
        <v>518978.76</v>
      </c>
      <c r="J19" s="12">
        <v>146515.59</v>
      </c>
      <c r="K19" s="12">
        <v>427343</v>
      </c>
      <c r="L19" s="12">
        <f t="shared" si="0"/>
        <v>3761210.3499999996</v>
      </c>
      <c r="N19" s="49"/>
      <c r="O19" s="49"/>
      <c r="P19" s="49"/>
      <c r="Q19" s="49"/>
      <c r="R19" s="49"/>
      <c r="S19" s="50"/>
      <c r="T19" s="50"/>
      <c r="U19" s="50"/>
      <c r="V19" s="50"/>
      <c r="W19" s="49"/>
      <c r="X19" s="49"/>
      <c r="Y19" s="49"/>
      <c r="Z19" s="49"/>
      <c r="AA19" s="49"/>
      <c r="AB19" s="49"/>
      <c r="AC19" s="49"/>
      <c r="AD19" s="49"/>
    </row>
    <row r="20" spans="1:30" x14ac:dyDescent="0.2">
      <c r="A20" s="48">
        <v>7</v>
      </c>
      <c r="B20" s="14" t="s">
        <v>18</v>
      </c>
      <c r="C20" s="12">
        <v>1663347.56</v>
      </c>
      <c r="D20" s="12">
        <v>593393.69999999995</v>
      </c>
      <c r="E20" s="12">
        <v>152668.19</v>
      </c>
      <c r="F20" s="12">
        <v>0</v>
      </c>
      <c r="G20" s="12">
        <v>20230.47</v>
      </c>
      <c r="H20" s="12">
        <v>42233.98</v>
      </c>
      <c r="I20" s="12">
        <v>170342.18</v>
      </c>
      <c r="J20" s="12">
        <v>50075.7</v>
      </c>
      <c r="K20" s="12">
        <v>0</v>
      </c>
      <c r="L20" s="12">
        <f t="shared" si="0"/>
        <v>2692291.7800000003</v>
      </c>
      <c r="N20" s="49"/>
      <c r="O20" s="49"/>
      <c r="P20" s="49"/>
      <c r="Q20" s="49"/>
      <c r="R20" s="49"/>
      <c r="S20" s="50"/>
      <c r="T20" s="50"/>
      <c r="U20" s="50"/>
      <c r="V20" s="50"/>
      <c r="W20" s="49"/>
      <c r="X20" s="49"/>
      <c r="Y20" s="49"/>
      <c r="Z20" s="49"/>
      <c r="AA20" s="49"/>
      <c r="AB20" s="49"/>
      <c r="AC20" s="49"/>
      <c r="AD20" s="49"/>
    </row>
    <row r="21" spans="1:30" x14ac:dyDescent="0.2">
      <c r="A21" s="48">
        <v>8</v>
      </c>
      <c r="B21" s="14" t="s">
        <v>8</v>
      </c>
      <c r="C21" s="12">
        <v>3173719.09</v>
      </c>
      <c r="D21" s="12">
        <v>1221849.49</v>
      </c>
      <c r="E21" s="12">
        <v>73961.440000000002</v>
      </c>
      <c r="F21" s="12">
        <v>0</v>
      </c>
      <c r="G21" s="12">
        <v>26046.659999999996</v>
      </c>
      <c r="H21" s="12">
        <v>110227.42</v>
      </c>
      <c r="I21" s="12">
        <v>208625.11</v>
      </c>
      <c r="J21" s="12">
        <v>121687.77</v>
      </c>
      <c r="K21" s="12">
        <v>9167</v>
      </c>
      <c r="L21" s="12">
        <f t="shared" si="0"/>
        <v>4945283.9800000004</v>
      </c>
      <c r="N21" s="49"/>
      <c r="O21" s="49"/>
      <c r="P21" s="49"/>
      <c r="Q21" s="49"/>
      <c r="R21" s="49"/>
      <c r="S21" s="50"/>
      <c r="T21" s="50"/>
      <c r="U21" s="50"/>
      <c r="V21" s="50"/>
      <c r="W21" s="49"/>
      <c r="X21" s="49"/>
      <c r="Y21" s="49"/>
      <c r="Z21" s="49"/>
      <c r="AA21" s="49"/>
      <c r="AB21" s="49"/>
      <c r="AC21" s="49"/>
      <c r="AD21" s="49"/>
    </row>
    <row r="22" spans="1:30" x14ac:dyDescent="0.2">
      <c r="A22" s="48">
        <v>9</v>
      </c>
      <c r="B22" s="14" t="s">
        <v>9</v>
      </c>
      <c r="C22" s="12">
        <v>2863431.75</v>
      </c>
      <c r="D22" s="12">
        <v>1086518.06</v>
      </c>
      <c r="E22" s="12">
        <v>83124.800000000003</v>
      </c>
      <c r="F22" s="12">
        <v>0</v>
      </c>
      <c r="G22" s="12">
        <v>25641.199999999997</v>
      </c>
      <c r="H22" s="12">
        <v>65854.489999999991</v>
      </c>
      <c r="I22" s="12">
        <v>184314.82</v>
      </c>
      <c r="J22" s="12">
        <v>76588.509999999995</v>
      </c>
      <c r="K22" s="12">
        <v>0</v>
      </c>
      <c r="L22" s="12">
        <f t="shared" si="0"/>
        <v>4385473.63</v>
      </c>
      <c r="N22" s="49"/>
      <c r="O22" s="49"/>
      <c r="P22" s="49"/>
      <c r="Q22" s="49"/>
      <c r="R22" s="49"/>
      <c r="S22" s="50"/>
      <c r="T22" s="50"/>
      <c r="U22" s="50"/>
      <c r="V22" s="50"/>
      <c r="W22" s="49"/>
      <c r="X22" s="49"/>
      <c r="Y22" s="49"/>
      <c r="Z22" s="49"/>
      <c r="AA22" s="49"/>
      <c r="AB22" s="49"/>
      <c r="AC22" s="49"/>
      <c r="AD22" s="49"/>
    </row>
    <row r="23" spans="1:30" x14ac:dyDescent="0.2">
      <c r="A23" s="48">
        <v>10</v>
      </c>
      <c r="B23" s="14" t="s">
        <v>16</v>
      </c>
      <c r="C23" s="12">
        <v>1776509.52</v>
      </c>
      <c r="D23" s="12">
        <v>618657.97</v>
      </c>
      <c r="E23" s="12">
        <v>145959.29999999999</v>
      </c>
      <c r="F23" s="12">
        <v>0</v>
      </c>
      <c r="G23" s="12">
        <v>23384.68</v>
      </c>
      <c r="H23" s="12">
        <v>48515.340000000004</v>
      </c>
      <c r="I23" s="12">
        <v>188053.29</v>
      </c>
      <c r="J23" s="12">
        <v>57860.17</v>
      </c>
      <c r="K23" s="12">
        <v>690702</v>
      </c>
      <c r="L23" s="12">
        <f t="shared" si="0"/>
        <v>3549642.27</v>
      </c>
      <c r="N23" s="49"/>
      <c r="O23" s="49"/>
      <c r="P23" s="49"/>
      <c r="Q23" s="49"/>
      <c r="R23" s="49"/>
      <c r="S23" s="50"/>
      <c r="T23" s="50"/>
      <c r="U23" s="50"/>
      <c r="V23" s="50"/>
      <c r="W23" s="49"/>
      <c r="X23" s="49"/>
      <c r="Y23" s="49"/>
      <c r="Z23" s="49"/>
      <c r="AA23" s="49"/>
      <c r="AB23" s="49"/>
      <c r="AC23" s="49"/>
      <c r="AD23" s="49"/>
    </row>
    <row r="24" spans="1:30" x14ac:dyDescent="0.2">
      <c r="A24" s="48">
        <v>11</v>
      </c>
      <c r="B24" s="14" t="s">
        <v>10</v>
      </c>
      <c r="C24" s="12">
        <v>3004316.85</v>
      </c>
      <c r="D24" s="12">
        <v>1249132.8799999999</v>
      </c>
      <c r="E24" s="12">
        <v>82143.009999999995</v>
      </c>
      <c r="F24" s="12">
        <v>0</v>
      </c>
      <c r="G24" s="12">
        <v>32548.59</v>
      </c>
      <c r="H24" s="12">
        <v>130965.95</v>
      </c>
      <c r="I24" s="12">
        <v>371465.7</v>
      </c>
      <c r="J24" s="12">
        <v>152503.35</v>
      </c>
      <c r="K24" s="12">
        <v>1059017</v>
      </c>
      <c r="L24" s="12">
        <f t="shared" si="0"/>
        <v>6082093.3300000001</v>
      </c>
      <c r="N24" s="49"/>
      <c r="O24" s="49"/>
      <c r="P24" s="49"/>
      <c r="Q24" s="49"/>
      <c r="R24" s="49"/>
      <c r="S24" s="50"/>
      <c r="T24" s="50"/>
      <c r="U24" s="50"/>
      <c r="V24" s="50"/>
      <c r="W24" s="49"/>
      <c r="X24" s="49"/>
      <c r="Y24" s="49"/>
      <c r="Z24" s="49"/>
      <c r="AA24" s="49"/>
      <c r="AB24" s="49"/>
      <c r="AC24" s="49"/>
      <c r="AD24" s="49"/>
    </row>
    <row r="25" spans="1:30" x14ac:dyDescent="0.2">
      <c r="A25" s="48">
        <v>12</v>
      </c>
      <c r="B25" s="14" t="s">
        <v>11</v>
      </c>
      <c r="C25" s="12">
        <v>3805678.91</v>
      </c>
      <c r="D25" s="12">
        <v>1287581.8999999999</v>
      </c>
      <c r="E25" s="12">
        <v>70197.91</v>
      </c>
      <c r="F25" s="12">
        <v>0</v>
      </c>
      <c r="G25" s="12">
        <v>55182.96</v>
      </c>
      <c r="H25" s="12">
        <v>88108.69</v>
      </c>
      <c r="I25" s="12">
        <v>202200.4</v>
      </c>
      <c r="J25" s="12">
        <v>100485.28</v>
      </c>
      <c r="K25" s="12">
        <v>1281958</v>
      </c>
      <c r="L25" s="12">
        <f t="shared" si="0"/>
        <v>6891394.0500000017</v>
      </c>
      <c r="N25" s="49"/>
      <c r="O25" s="49"/>
      <c r="P25" s="49"/>
      <c r="Q25" s="49"/>
      <c r="R25" s="49"/>
      <c r="S25" s="50"/>
      <c r="T25" s="50"/>
      <c r="U25" s="50"/>
      <c r="V25" s="50"/>
      <c r="W25" s="49"/>
      <c r="X25" s="49"/>
      <c r="Y25" s="49"/>
      <c r="Z25" s="49"/>
      <c r="AA25" s="49"/>
      <c r="AB25" s="49"/>
      <c r="AC25" s="49"/>
      <c r="AD25" s="49"/>
    </row>
    <row r="26" spans="1:30" x14ac:dyDescent="0.2">
      <c r="A26" s="48">
        <v>13</v>
      </c>
      <c r="B26" s="14" t="s">
        <v>12</v>
      </c>
      <c r="C26" s="12">
        <v>4665611.6500000004</v>
      </c>
      <c r="D26" s="12">
        <v>1813441.17</v>
      </c>
      <c r="E26" s="12">
        <v>49743.98</v>
      </c>
      <c r="F26" s="12">
        <v>25.57</v>
      </c>
      <c r="G26" s="12">
        <v>35966.869999999995</v>
      </c>
      <c r="H26" s="12">
        <v>155505.86000000002</v>
      </c>
      <c r="I26" s="12">
        <v>262377.40000000002</v>
      </c>
      <c r="J26" s="12">
        <v>180793.79</v>
      </c>
      <c r="K26" s="12">
        <v>0</v>
      </c>
      <c r="L26" s="12">
        <f t="shared" si="0"/>
        <v>7163466.2900000019</v>
      </c>
      <c r="N26" s="49"/>
      <c r="O26" s="49"/>
      <c r="P26" s="49"/>
      <c r="Q26" s="49"/>
      <c r="R26" s="49"/>
      <c r="S26" s="50"/>
      <c r="T26" s="50"/>
      <c r="U26" s="50"/>
      <c r="V26" s="50"/>
      <c r="W26" s="49"/>
      <c r="X26" s="49"/>
      <c r="Y26" s="49"/>
      <c r="Z26" s="49"/>
      <c r="AA26" s="49"/>
      <c r="AB26" s="49"/>
      <c r="AC26" s="49"/>
      <c r="AD26" s="49"/>
    </row>
    <row r="27" spans="1:30" x14ac:dyDescent="0.2">
      <c r="A27" s="48">
        <v>14</v>
      </c>
      <c r="B27" s="14" t="s">
        <v>37</v>
      </c>
      <c r="C27" s="12">
        <v>2213782.7799999998</v>
      </c>
      <c r="D27" s="12">
        <v>931575.49</v>
      </c>
      <c r="E27" s="12">
        <v>109633.1</v>
      </c>
      <c r="F27" s="12">
        <v>0</v>
      </c>
      <c r="G27" s="12">
        <v>22038.87</v>
      </c>
      <c r="H27" s="12">
        <v>28789.61</v>
      </c>
      <c r="I27" s="12">
        <v>102812.96</v>
      </c>
      <c r="J27" s="12">
        <v>33638.9</v>
      </c>
      <c r="K27" s="12">
        <v>0</v>
      </c>
      <c r="L27" s="12">
        <f t="shared" si="0"/>
        <v>3442271.7099999995</v>
      </c>
      <c r="N27" s="49"/>
      <c r="O27" s="49"/>
      <c r="P27" s="49"/>
      <c r="Q27" s="49"/>
      <c r="R27" s="49"/>
      <c r="S27" s="50"/>
      <c r="T27" s="50"/>
      <c r="U27" s="50"/>
      <c r="V27" s="50"/>
      <c r="W27" s="49"/>
      <c r="X27" s="49"/>
      <c r="Y27" s="49"/>
      <c r="Z27" s="49"/>
      <c r="AA27" s="49"/>
      <c r="AB27" s="49"/>
      <c r="AC27" s="49"/>
      <c r="AD27" s="49"/>
    </row>
    <row r="28" spans="1:30" x14ac:dyDescent="0.2">
      <c r="A28" s="48">
        <v>15</v>
      </c>
      <c r="B28" s="14" t="s">
        <v>28</v>
      </c>
      <c r="C28" s="12">
        <v>2885250.03</v>
      </c>
      <c r="D28" s="12">
        <v>1086518.06</v>
      </c>
      <c r="E28" s="12">
        <v>83124.800000000003</v>
      </c>
      <c r="F28" s="12">
        <v>0</v>
      </c>
      <c r="G28" s="12">
        <v>26953.22</v>
      </c>
      <c r="H28" s="12">
        <v>88305.23</v>
      </c>
      <c r="I28" s="12">
        <v>181242.23999999999</v>
      </c>
      <c r="J28" s="12">
        <v>101836.62</v>
      </c>
      <c r="K28" s="12">
        <v>9849</v>
      </c>
      <c r="L28" s="12">
        <f t="shared" si="0"/>
        <v>4463079.2</v>
      </c>
      <c r="N28" s="49"/>
      <c r="O28" s="49"/>
      <c r="P28" s="49"/>
      <c r="Q28" s="49"/>
      <c r="R28" s="49"/>
      <c r="S28" s="50"/>
      <c r="T28" s="50"/>
      <c r="U28" s="50"/>
      <c r="V28" s="50"/>
      <c r="W28" s="49"/>
      <c r="X28" s="49"/>
      <c r="Y28" s="49"/>
      <c r="Z28" s="49"/>
      <c r="AA28" s="49"/>
      <c r="AB28" s="49"/>
      <c r="AC28" s="49"/>
      <c r="AD28" s="49"/>
    </row>
    <row r="29" spans="1:30" x14ac:dyDescent="0.2">
      <c r="A29" s="48">
        <v>16</v>
      </c>
      <c r="B29" s="14" t="s">
        <v>25</v>
      </c>
      <c r="C29" s="12">
        <v>8131625.4100000001</v>
      </c>
      <c r="D29" s="12">
        <v>3682746.56</v>
      </c>
      <c r="E29" s="12">
        <v>27817.35</v>
      </c>
      <c r="F29" s="12">
        <v>0</v>
      </c>
      <c r="G29" s="12">
        <v>54035.7</v>
      </c>
      <c r="H29" s="12">
        <v>370687.76</v>
      </c>
      <c r="I29" s="12">
        <v>639817</v>
      </c>
      <c r="J29" s="12">
        <v>402511.91</v>
      </c>
      <c r="K29" s="12">
        <v>833130</v>
      </c>
      <c r="L29" s="12">
        <f t="shared" si="0"/>
        <v>14142371.689999999</v>
      </c>
      <c r="N29" s="49"/>
      <c r="O29" s="49"/>
      <c r="P29" s="49"/>
      <c r="Q29" s="49"/>
      <c r="R29" s="49"/>
      <c r="S29" s="50"/>
      <c r="T29" s="50"/>
      <c r="U29" s="50"/>
      <c r="V29" s="50"/>
      <c r="W29" s="49"/>
      <c r="X29" s="49"/>
      <c r="Y29" s="49"/>
      <c r="Z29" s="49"/>
      <c r="AA29" s="49"/>
      <c r="AB29" s="49"/>
      <c r="AC29" s="49"/>
      <c r="AD29" s="49"/>
    </row>
    <row r="30" spans="1:30" x14ac:dyDescent="0.2">
      <c r="A30" s="48">
        <v>17</v>
      </c>
      <c r="B30" s="14" t="s">
        <v>13</v>
      </c>
      <c r="C30" s="12">
        <v>3620476.9</v>
      </c>
      <c r="D30" s="12">
        <v>1353314.31</v>
      </c>
      <c r="E30" s="12">
        <v>66761.649999999994</v>
      </c>
      <c r="F30" s="12">
        <v>0</v>
      </c>
      <c r="G30" s="12">
        <v>35180.15</v>
      </c>
      <c r="H30" s="12">
        <v>162905.58000000002</v>
      </c>
      <c r="I30" s="12">
        <v>339530.89</v>
      </c>
      <c r="J30" s="12">
        <v>176331.73</v>
      </c>
      <c r="K30" s="12">
        <v>322469</v>
      </c>
      <c r="L30" s="12">
        <f t="shared" si="0"/>
        <v>6076970.2100000009</v>
      </c>
      <c r="N30" s="49"/>
      <c r="O30" s="49"/>
      <c r="P30" s="49"/>
      <c r="Q30" s="49"/>
      <c r="R30" s="49"/>
      <c r="S30" s="50"/>
      <c r="T30" s="50"/>
      <c r="U30" s="50"/>
      <c r="V30" s="50"/>
      <c r="W30" s="49"/>
      <c r="X30" s="49"/>
      <c r="Y30" s="49"/>
      <c r="Z30" s="49"/>
      <c r="AA30" s="49"/>
      <c r="AB30" s="49"/>
      <c r="AC30" s="49"/>
      <c r="AD30" s="49"/>
    </row>
    <row r="31" spans="1:30" x14ac:dyDescent="0.2">
      <c r="A31" s="48">
        <v>18</v>
      </c>
      <c r="B31" s="14" t="s">
        <v>4</v>
      </c>
      <c r="C31" s="12">
        <v>36977127.810000002</v>
      </c>
      <c r="D31" s="12">
        <v>15079787.970000001</v>
      </c>
      <c r="E31" s="12">
        <v>6054.37</v>
      </c>
      <c r="F31" s="12">
        <v>1026.9100000000001</v>
      </c>
      <c r="G31" s="12">
        <v>189637.06999999998</v>
      </c>
      <c r="H31" s="12">
        <v>3887623.17</v>
      </c>
      <c r="I31" s="12">
        <v>2189562.2799999998</v>
      </c>
      <c r="J31" s="12">
        <v>1614671.42</v>
      </c>
      <c r="K31" s="12">
        <v>5643148</v>
      </c>
      <c r="L31" s="12">
        <f t="shared" si="0"/>
        <v>65588639</v>
      </c>
      <c r="N31" s="49"/>
      <c r="O31" s="49"/>
      <c r="P31" s="49"/>
      <c r="Q31" s="49"/>
      <c r="R31" s="49"/>
      <c r="S31" s="50"/>
      <c r="T31" s="50"/>
      <c r="U31" s="50"/>
      <c r="V31" s="50"/>
      <c r="W31" s="49"/>
      <c r="X31" s="49"/>
      <c r="Y31" s="49"/>
      <c r="Z31" s="49"/>
      <c r="AA31" s="49"/>
      <c r="AB31" s="49"/>
      <c r="AC31" s="49"/>
      <c r="AD31" s="49"/>
    </row>
    <row r="32" spans="1:30" x14ac:dyDescent="0.2">
      <c r="A32" s="48">
        <v>19</v>
      </c>
      <c r="B32" s="14" t="s">
        <v>14</v>
      </c>
      <c r="C32" s="12">
        <v>3689363.1</v>
      </c>
      <c r="D32" s="12">
        <v>1555069.18</v>
      </c>
      <c r="E32" s="12">
        <v>61689.07</v>
      </c>
      <c r="F32" s="12">
        <v>0</v>
      </c>
      <c r="G32" s="12">
        <v>24198.370000000003</v>
      </c>
      <c r="H32" s="12">
        <v>115362.28</v>
      </c>
      <c r="I32" s="12">
        <v>213230.65</v>
      </c>
      <c r="J32" s="12">
        <v>134545.42000000001</v>
      </c>
      <c r="K32" s="12">
        <v>0</v>
      </c>
      <c r="L32" s="12">
        <f t="shared" si="0"/>
        <v>5793458.0700000012</v>
      </c>
      <c r="N32" s="49"/>
      <c r="O32" s="49"/>
      <c r="P32" s="49"/>
      <c r="Q32" s="49"/>
      <c r="R32" s="49"/>
      <c r="S32" s="50"/>
      <c r="T32" s="50"/>
      <c r="U32" s="50"/>
      <c r="V32" s="50"/>
      <c r="W32" s="49"/>
      <c r="X32" s="49"/>
      <c r="Y32" s="49"/>
      <c r="Z32" s="49"/>
      <c r="AA32" s="49"/>
      <c r="AB32" s="49"/>
      <c r="AC32" s="49"/>
      <c r="AD32" s="49"/>
    </row>
    <row r="33" spans="1:30" x14ac:dyDescent="0.2">
      <c r="A33" s="48">
        <v>20</v>
      </c>
      <c r="B33" s="14" t="s">
        <v>15</v>
      </c>
      <c r="C33" s="12">
        <v>3309539.22</v>
      </c>
      <c r="D33" s="12">
        <v>1198649.78</v>
      </c>
      <c r="E33" s="12">
        <v>75270.490000000005</v>
      </c>
      <c r="F33" s="12">
        <v>0</v>
      </c>
      <c r="G33" s="12">
        <v>37343.17</v>
      </c>
      <c r="H33" s="12">
        <v>210315.22</v>
      </c>
      <c r="I33" s="12">
        <v>298841.65000000002</v>
      </c>
      <c r="J33" s="12">
        <v>206638.54</v>
      </c>
      <c r="K33" s="12">
        <v>227261</v>
      </c>
      <c r="L33" s="12">
        <f t="shared" si="0"/>
        <v>5563859.0700000003</v>
      </c>
      <c r="N33" s="49"/>
      <c r="O33" s="49"/>
      <c r="P33" s="49"/>
      <c r="Q33" s="49"/>
      <c r="R33" s="49"/>
      <c r="S33" s="50"/>
      <c r="T33" s="50"/>
      <c r="U33" s="50"/>
      <c r="V33" s="50"/>
      <c r="W33" s="49"/>
      <c r="X33" s="49"/>
      <c r="Y33" s="49"/>
      <c r="Z33" s="49"/>
      <c r="AA33" s="49"/>
      <c r="AB33" s="49"/>
      <c r="AC33" s="49"/>
      <c r="AD33" s="49"/>
    </row>
    <row r="34" spans="1:30" x14ac:dyDescent="0.2">
      <c r="A34" s="99" t="s">
        <v>0</v>
      </c>
      <c r="B34" s="100"/>
      <c r="C34" s="13">
        <f>SUM(C14:C33)</f>
        <v>100570692.15000001</v>
      </c>
      <c r="D34" s="13">
        <f t="shared" ref="D34:L34" si="1">SUM(D14:D33)</f>
        <v>39476143</v>
      </c>
      <c r="E34" s="13">
        <f t="shared" si="1"/>
        <v>1636314.9800000002</v>
      </c>
      <c r="F34" s="13">
        <f>SUM(F14:F33)</f>
        <v>1499.21</v>
      </c>
      <c r="G34" s="13">
        <f t="shared" si="1"/>
        <v>832472.33</v>
      </c>
      <c r="H34" s="13">
        <f t="shared" si="1"/>
        <v>7244833.9499999993</v>
      </c>
      <c r="I34" s="13">
        <f t="shared" si="1"/>
        <v>7683682.5</v>
      </c>
      <c r="J34" s="13">
        <f t="shared" si="1"/>
        <v>4570276.5</v>
      </c>
      <c r="K34" s="13">
        <f t="shared" si="1"/>
        <v>12199131</v>
      </c>
      <c r="L34" s="13">
        <f t="shared" si="1"/>
        <v>174215045.61999997</v>
      </c>
      <c r="N34" s="51"/>
      <c r="O34" s="51"/>
      <c r="P34" s="51"/>
      <c r="Q34" s="51"/>
      <c r="R34" s="49"/>
      <c r="S34" s="50"/>
      <c r="T34" s="50"/>
      <c r="U34" s="50"/>
      <c r="V34" s="50"/>
      <c r="W34" s="49"/>
      <c r="X34" s="49"/>
      <c r="Y34" s="49"/>
      <c r="Z34" s="49"/>
      <c r="AA34" s="49"/>
      <c r="AB34" s="49"/>
      <c r="AC34" s="49"/>
      <c r="AD34" s="49"/>
    </row>
    <row r="35" spans="1:30" x14ac:dyDescent="0.2">
      <c r="L35">
        <v>-3968825.8099999996</v>
      </c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</row>
    <row r="36" spans="1:30" ht="12.75" customHeight="1" x14ac:dyDescent="0.2">
      <c r="B36" s="52"/>
      <c r="C36" s="63"/>
      <c r="D36" s="63"/>
      <c r="E36" s="63"/>
      <c r="F36" s="63"/>
      <c r="G36" s="63"/>
      <c r="H36" s="63"/>
      <c r="I36" s="63"/>
      <c r="J36" s="63"/>
      <c r="K36" s="63"/>
      <c r="L36" s="64">
        <f>L34+L35</f>
        <v>170246219.80999997</v>
      </c>
    </row>
    <row r="37" spans="1:30" x14ac:dyDescent="0.2">
      <c r="B37" s="5" t="s">
        <v>19</v>
      </c>
      <c r="F37" s="6"/>
      <c r="G37" s="5"/>
      <c r="H37" s="5"/>
      <c r="I37" s="5"/>
      <c r="J37" s="5"/>
      <c r="K37" s="5"/>
    </row>
    <row r="38" spans="1:30" x14ac:dyDescent="0.2">
      <c r="B38" s="5" t="s">
        <v>19</v>
      </c>
      <c r="C38" s="53"/>
      <c r="F38" s="6"/>
      <c r="G38" s="5"/>
      <c r="H38" s="5"/>
      <c r="I38" s="5"/>
      <c r="J38" s="5"/>
      <c r="K38" s="5"/>
    </row>
    <row r="39" spans="1:30" x14ac:dyDescent="0.2">
      <c r="B39" s="5"/>
      <c r="C39" s="54"/>
      <c r="F39" s="6"/>
      <c r="G39" s="5"/>
      <c r="H39" s="5"/>
      <c r="I39" s="55"/>
      <c r="J39" s="55"/>
      <c r="K39" s="55"/>
      <c r="L39" s="55"/>
    </row>
    <row r="40" spans="1:30" x14ac:dyDescent="0.2">
      <c r="B40" s="5" t="s">
        <v>19</v>
      </c>
      <c r="C40" s="54"/>
      <c r="F40" s="6"/>
      <c r="G40" s="5"/>
      <c r="H40" s="5"/>
      <c r="I40" s="5"/>
      <c r="J40" s="5"/>
      <c r="K40" s="5"/>
    </row>
    <row r="41" spans="1:30" x14ac:dyDescent="0.2">
      <c r="B41" s="5"/>
      <c r="C41" s="53"/>
      <c r="G41" s="5"/>
      <c r="H41" s="5"/>
      <c r="I41" s="5"/>
      <c r="J41" s="5"/>
      <c r="K41" s="5"/>
    </row>
    <row r="42" spans="1:30" x14ac:dyDescent="0.2">
      <c r="B42" s="5"/>
      <c r="C42" s="54"/>
      <c r="G42" s="5"/>
      <c r="H42" s="5"/>
      <c r="I42" s="5"/>
      <c r="J42" s="5"/>
      <c r="K42" s="5"/>
    </row>
    <row r="43" spans="1:30" x14ac:dyDescent="0.2">
      <c r="B43" s="5"/>
      <c r="C43" s="54"/>
      <c r="G43" s="5"/>
      <c r="H43" s="5"/>
      <c r="I43" s="5"/>
      <c r="J43" s="5"/>
      <c r="K43" s="5"/>
    </row>
    <row r="44" spans="1:30" x14ac:dyDescent="0.2">
      <c r="C44" s="54"/>
      <c r="F44" s="6"/>
      <c r="G44" s="5"/>
      <c r="H44" s="5"/>
      <c r="I44" s="5"/>
      <c r="J44" s="5"/>
      <c r="K44" s="5"/>
    </row>
    <row r="45" spans="1:30" x14ac:dyDescent="0.2">
      <c r="C45" s="54"/>
      <c r="G45" s="5"/>
      <c r="H45" s="5"/>
      <c r="I45" s="5"/>
      <c r="J45" s="5"/>
      <c r="K45" s="5"/>
    </row>
    <row r="46" spans="1:30" x14ac:dyDescent="0.2">
      <c r="C46" s="6"/>
    </row>
    <row r="47" spans="1:30" x14ac:dyDescent="0.2">
      <c r="C47" s="5"/>
    </row>
  </sheetData>
  <mergeCells count="16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3:L34"/>
  <sheetViews>
    <sheetView workbookViewId="0">
      <selection activeCell="A7" sqref="A7:L9"/>
    </sheetView>
  </sheetViews>
  <sheetFormatPr baseColWidth="10" defaultRowHeight="12.75" x14ac:dyDescent="0.2"/>
  <cols>
    <col min="1" max="1" width="4.140625" style="16" bestFit="1" customWidth="1"/>
    <col min="2" max="2" width="17.7109375" style="16" customWidth="1"/>
    <col min="3" max="3" width="13.42578125" style="16" customWidth="1"/>
    <col min="4" max="4" width="10.5703125" style="16" customWidth="1"/>
    <col min="5" max="5" width="11.7109375" style="16" customWidth="1"/>
    <col min="6" max="6" width="9" style="16" customWidth="1"/>
    <col min="7" max="7" width="11" style="16" customWidth="1"/>
    <col min="8" max="8" width="11.7109375" style="16" customWidth="1"/>
    <col min="9" max="9" width="12.28515625" style="16" customWidth="1"/>
    <col min="10" max="10" width="9.5703125" style="16" customWidth="1"/>
    <col min="11" max="11" width="9.28515625" style="16" customWidth="1"/>
    <col min="12" max="12" width="11.42578125" style="16" customWidth="1"/>
    <col min="13" max="16384" width="11.42578125" style="16"/>
  </cols>
  <sheetData>
    <row r="3" spans="1:12" ht="16.5" x14ac:dyDescent="0.25">
      <c r="A3" s="90" t="s">
        <v>20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13.5" customHeight="1" x14ac:dyDescent="0.2">
      <c r="A4" s="91" t="s">
        <v>24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ht="13.5" customHeight="1" x14ac:dyDescent="0.2">
      <c r="A5" s="92" t="s">
        <v>23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ht="13.5" customHeight="1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13.5" customHeight="1" x14ac:dyDescent="0.2"/>
    <row r="8" spans="1:12" x14ac:dyDescent="0.2">
      <c r="B8" s="33" t="s">
        <v>19</v>
      </c>
      <c r="F8" s="34"/>
      <c r="G8" s="33"/>
      <c r="H8" s="33"/>
      <c r="I8" s="33"/>
      <c r="J8" s="33"/>
      <c r="K8" s="33"/>
    </row>
    <row r="9" spans="1:12" x14ac:dyDescent="0.2">
      <c r="A9" s="93" t="s">
        <v>60</v>
      </c>
      <c r="B9" s="93"/>
      <c r="C9" s="93"/>
      <c r="D9" s="93"/>
      <c r="E9" s="93"/>
      <c r="F9" s="93"/>
      <c r="G9" s="33"/>
      <c r="H9" s="33"/>
      <c r="I9" s="33"/>
      <c r="J9" s="33"/>
      <c r="K9" s="33"/>
    </row>
    <row r="10" spans="1:12" x14ac:dyDescent="0.2">
      <c r="F10" s="19" t="s">
        <v>26</v>
      </c>
      <c r="G10" s="33"/>
      <c r="H10" s="33"/>
      <c r="I10" s="33"/>
      <c r="J10" s="33"/>
      <c r="K10" s="33"/>
    </row>
    <row r="11" spans="1:12" ht="15" customHeight="1" x14ac:dyDescent="0.2">
      <c r="A11" s="20" t="s">
        <v>1</v>
      </c>
      <c r="B11" s="94" t="s">
        <v>39</v>
      </c>
      <c r="C11" s="85" t="s">
        <v>30</v>
      </c>
      <c r="D11" s="85" t="s">
        <v>31</v>
      </c>
      <c r="E11" s="85" t="s">
        <v>29</v>
      </c>
      <c r="F11" s="85" t="s">
        <v>0</v>
      </c>
      <c r="G11" s="33"/>
      <c r="H11" s="33"/>
      <c r="I11" s="33"/>
      <c r="J11" s="33"/>
      <c r="K11" s="33"/>
    </row>
    <row r="12" spans="1:12" ht="15" customHeight="1" x14ac:dyDescent="0.2">
      <c r="A12" s="21" t="s">
        <v>2</v>
      </c>
      <c r="B12" s="95"/>
      <c r="C12" s="86"/>
      <c r="D12" s="86"/>
      <c r="E12" s="86"/>
      <c r="F12" s="86"/>
      <c r="G12" s="33"/>
      <c r="H12" s="33"/>
      <c r="I12" s="33"/>
      <c r="J12" s="33"/>
      <c r="K12" s="33"/>
    </row>
    <row r="13" spans="1:12" ht="15" customHeight="1" x14ac:dyDescent="0.2">
      <c r="A13" s="22" t="s">
        <v>3</v>
      </c>
      <c r="B13" s="96"/>
      <c r="C13" s="87"/>
      <c r="D13" s="87"/>
      <c r="E13" s="87"/>
      <c r="F13" s="87"/>
      <c r="G13" s="33"/>
      <c r="H13" s="33"/>
      <c r="I13" s="33"/>
      <c r="J13" s="33"/>
      <c r="K13" s="33"/>
    </row>
    <row r="14" spans="1:12" ht="12.75" customHeight="1" x14ac:dyDescent="0.2">
      <c r="A14" s="23">
        <v>1</v>
      </c>
      <c r="B14" s="24" t="s">
        <v>5</v>
      </c>
      <c r="C14" s="25">
        <v>-132265.69</v>
      </c>
      <c r="D14" s="25">
        <v>-16945.61</v>
      </c>
      <c r="E14" s="25">
        <v>-732.62</v>
      </c>
      <c r="F14" s="25">
        <f t="shared" ref="F14:F33" si="0">SUM(C14:E14)</f>
        <v>-149943.91999999998</v>
      </c>
      <c r="G14" s="33"/>
      <c r="H14" s="33"/>
      <c r="I14" s="33"/>
      <c r="J14" s="33"/>
      <c r="K14" s="33"/>
    </row>
    <row r="15" spans="1:12" ht="12.75" customHeight="1" x14ac:dyDescent="0.2">
      <c r="A15" s="23">
        <v>2</v>
      </c>
      <c r="B15" s="24" t="s">
        <v>6</v>
      </c>
      <c r="C15" s="25">
        <v>-99070.3</v>
      </c>
      <c r="D15" s="25">
        <v>-6476.66</v>
      </c>
      <c r="E15" s="25">
        <v>-101.18</v>
      </c>
      <c r="F15" s="25">
        <f t="shared" si="0"/>
        <v>-105648.14</v>
      </c>
      <c r="G15" s="33"/>
      <c r="H15" s="33"/>
      <c r="I15" s="33"/>
      <c r="J15" s="33"/>
      <c r="K15" s="33"/>
    </row>
    <row r="16" spans="1:12" ht="12.75" customHeight="1" x14ac:dyDescent="0.2">
      <c r="A16" s="23">
        <v>3</v>
      </c>
      <c r="B16" s="24" t="s">
        <v>21</v>
      </c>
      <c r="C16" s="25">
        <v>-92101.15</v>
      </c>
      <c r="D16" s="25">
        <v>-5151.87</v>
      </c>
      <c r="E16" s="25">
        <v>-67.510000000000005</v>
      </c>
      <c r="F16" s="25">
        <f t="shared" si="0"/>
        <v>-97320.529999999984</v>
      </c>
    </row>
    <row r="17" spans="1:8" ht="12.75" customHeight="1" x14ac:dyDescent="0.2">
      <c r="A17" s="23">
        <v>4</v>
      </c>
      <c r="B17" s="24" t="s">
        <v>22</v>
      </c>
      <c r="C17" s="25">
        <v>-268385.34999999998</v>
      </c>
      <c r="D17" s="25">
        <v>-137735.75</v>
      </c>
      <c r="E17" s="25">
        <v>-37615.699999999997</v>
      </c>
      <c r="F17" s="25">
        <f t="shared" si="0"/>
        <v>-443736.8</v>
      </c>
    </row>
    <row r="18" spans="1:8" ht="12.75" customHeight="1" x14ac:dyDescent="0.2">
      <c r="A18" s="23">
        <v>5</v>
      </c>
      <c r="B18" s="24" t="s">
        <v>7</v>
      </c>
      <c r="C18" s="25">
        <v>-176509.93</v>
      </c>
      <c r="D18" s="25">
        <v>-42112.49</v>
      </c>
      <c r="E18" s="25">
        <v>-4671.75</v>
      </c>
      <c r="F18" s="25">
        <f t="shared" si="0"/>
        <v>-223294.16999999998</v>
      </c>
    </row>
    <row r="19" spans="1:8" x14ac:dyDescent="0.2">
      <c r="A19" s="23">
        <v>6</v>
      </c>
      <c r="B19" s="24" t="s">
        <v>17</v>
      </c>
      <c r="C19" s="25">
        <v>-123283.71</v>
      </c>
      <c r="D19" s="25">
        <v>-9520.26</v>
      </c>
      <c r="E19" s="25">
        <v>-4.3099999999999996</v>
      </c>
      <c r="F19" s="25">
        <f t="shared" si="0"/>
        <v>-132808.28</v>
      </c>
      <c r="H19" s="16" t="s">
        <v>19</v>
      </c>
    </row>
    <row r="20" spans="1:8" x14ac:dyDescent="0.2">
      <c r="A20" s="23">
        <v>7</v>
      </c>
      <c r="B20" s="24" t="s">
        <v>18</v>
      </c>
      <c r="C20" s="25">
        <v>-114278.91</v>
      </c>
      <c r="D20" s="25">
        <v>-3279.33</v>
      </c>
      <c r="E20" s="25">
        <v>-4.32</v>
      </c>
      <c r="F20" s="25">
        <f t="shared" si="0"/>
        <v>-117562.56000000001</v>
      </c>
    </row>
    <row r="21" spans="1:8" ht="12.75" customHeight="1" x14ac:dyDescent="0.2">
      <c r="A21" s="23">
        <v>8</v>
      </c>
      <c r="B21" s="24" t="s">
        <v>8</v>
      </c>
      <c r="C21" s="25">
        <v>-102678.82</v>
      </c>
      <c r="D21" s="25">
        <v>-14759.34</v>
      </c>
      <c r="E21" s="25">
        <v>-576.92999999999995</v>
      </c>
      <c r="F21" s="25">
        <f t="shared" si="0"/>
        <v>-118015.09</v>
      </c>
    </row>
    <row r="22" spans="1:8" x14ac:dyDescent="0.2">
      <c r="A22" s="23">
        <v>9</v>
      </c>
      <c r="B22" s="24" t="s">
        <v>9</v>
      </c>
      <c r="C22" s="25">
        <v>-99915.17</v>
      </c>
      <c r="D22" s="25">
        <v>-6597.06</v>
      </c>
      <c r="E22" s="25">
        <v>-88.47</v>
      </c>
      <c r="F22" s="25">
        <f t="shared" si="0"/>
        <v>-106600.7</v>
      </c>
    </row>
    <row r="23" spans="1:8" x14ac:dyDescent="0.2">
      <c r="A23" s="23">
        <v>10</v>
      </c>
      <c r="B23" s="24" t="s">
        <v>16</v>
      </c>
      <c r="C23" s="25">
        <v>-87788.27</v>
      </c>
      <c r="D23" s="25">
        <v>-4104.26</v>
      </c>
      <c r="E23" s="25">
        <v>-13.8</v>
      </c>
      <c r="F23" s="25">
        <f t="shared" si="0"/>
        <v>-91906.33</v>
      </c>
    </row>
    <row r="24" spans="1:8" ht="12.75" customHeight="1" x14ac:dyDescent="0.2">
      <c r="A24" s="23">
        <v>11</v>
      </c>
      <c r="B24" s="24" t="s">
        <v>10</v>
      </c>
      <c r="C24" s="25">
        <v>-135151.93</v>
      </c>
      <c r="D24" s="25">
        <v>-10585.85</v>
      </c>
      <c r="E24" s="25">
        <v>-109.06</v>
      </c>
      <c r="F24" s="25">
        <f t="shared" si="0"/>
        <v>-145846.84</v>
      </c>
    </row>
    <row r="25" spans="1:8" x14ac:dyDescent="0.2">
      <c r="A25" s="23">
        <v>12</v>
      </c>
      <c r="B25" s="24" t="s">
        <v>11</v>
      </c>
      <c r="C25" s="25">
        <v>-95184.55</v>
      </c>
      <c r="D25" s="25">
        <v>-7459.61</v>
      </c>
      <c r="E25" s="25">
        <v>-67.010000000000005</v>
      </c>
      <c r="F25" s="25">
        <f t="shared" si="0"/>
        <v>-102711.17</v>
      </c>
    </row>
    <row r="26" spans="1:8" x14ac:dyDescent="0.2">
      <c r="A26" s="23">
        <v>13</v>
      </c>
      <c r="B26" s="24" t="s">
        <v>12</v>
      </c>
      <c r="C26" s="25">
        <v>-110925.46</v>
      </c>
      <c r="D26" s="25">
        <v>-14170.37</v>
      </c>
      <c r="E26" s="25">
        <v>-284.88</v>
      </c>
      <c r="F26" s="25">
        <f t="shared" si="0"/>
        <v>-125380.71</v>
      </c>
    </row>
    <row r="27" spans="1:8" ht="12.75" customHeight="1" x14ac:dyDescent="0.2">
      <c r="A27" s="23">
        <v>14</v>
      </c>
      <c r="B27" s="24" t="s">
        <v>37</v>
      </c>
      <c r="C27" s="25">
        <v>-81592.990000000005</v>
      </c>
      <c r="D27" s="25">
        <v>-2793.73</v>
      </c>
      <c r="E27" s="25">
        <v>-15.81</v>
      </c>
      <c r="F27" s="25">
        <f t="shared" si="0"/>
        <v>-84402.53</v>
      </c>
    </row>
    <row r="28" spans="1:8" ht="12.75" customHeight="1" x14ac:dyDescent="0.2">
      <c r="A28" s="23">
        <v>15</v>
      </c>
      <c r="B28" s="24" t="s">
        <v>28</v>
      </c>
      <c r="C28" s="25">
        <v>-106821.87</v>
      </c>
      <c r="D28" s="25">
        <v>-7609.21</v>
      </c>
      <c r="E28" s="25">
        <v>-92.98</v>
      </c>
      <c r="F28" s="25">
        <f t="shared" si="0"/>
        <v>-114524.06</v>
      </c>
    </row>
    <row r="29" spans="1:8" ht="12.75" customHeight="1" x14ac:dyDescent="0.2">
      <c r="A29" s="23">
        <v>16</v>
      </c>
      <c r="B29" s="24" t="s">
        <v>25</v>
      </c>
      <c r="C29" s="25">
        <v>-214275.62</v>
      </c>
      <c r="D29" s="25">
        <v>-34886.57</v>
      </c>
      <c r="E29" s="25">
        <v>-2499.3000000000002</v>
      </c>
      <c r="F29" s="25">
        <f t="shared" si="0"/>
        <v>-251661.49</v>
      </c>
    </row>
    <row r="30" spans="1:8" x14ac:dyDescent="0.2">
      <c r="A30" s="23">
        <v>17</v>
      </c>
      <c r="B30" s="24" t="s">
        <v>13</v>
      </c>
      <c r="C30" s="25">
        <v>-184376.44</v>
      </c>
      <c r="D30" s="25">
        <v>-17053.16</v>
      </c>
      <c r="E30" s="25">
        <v>-706.5</v>
      </c>
      <c r="F30" s="25">
        <f t="shared" si="0"/>
        <v>-202136.1</v>
      </c>
    </row>
    <row r="31" spans="1:8" x14ac:dyDescent="0.2">
      <c r="A31" s="23">
        <v>18</v>
      </c>
      <c r="B31" s="24" t="s">
        <v>4</v>
      </c>
      <c r="C31" s="25">
        <v>-711438.96</v>
      </c>
      <c r="D31" s="25">
        <v>-218534.53</v>
      </c>
      <c r="E31" s="25">
        <v>-126352.63</v>
      </c>
      <c r="F31" s="25">
        <f t="shared" si="0"/>
        <v>-1056326.1200000001</v>
      </c>
    </row>
    <row r="32" spans="1:8" x14ac:dyDescent="0.2">
      <c r="A32" s="23">
        <v>19</v>
      </c>
      <c r="B32" s="24" t="s">
        <v>14</v>
      </c>
      <c r="C32" s="25">
        <v>-113076.28</v>
      </c>
      <c r="D32" s="25">
        <v>-10367.790000000001</v>
      </c>
      <c r="E32" s="25">
        <v>-182.07</v>
      </c>
      <c r="F32" s="25">
        <f t="shared" si="0"/>
        <v>-123626.14000000001</v>
      </c>
    </row>
    <row r="33" spans="1:6" x14ac:dyDescent="0.2">
      <c r="A33" s="23">
        <v>20</v>
      </c>
      <c r="B33" s="24" t="s">
        <v>15</v>
      </c>
      <c r="C33" s="25">
        <v>-143663.63</v>
      </c>
      <c r="D33" s="25">
        <v>-29429.34</v>
      </c>
      <c r="E33" s="25">
        <v>-2280.86</v>
      </c>
      <c r="F33" s="25">
        <f t="shared" si="0"/>
        <v>-175373.83</v>
      </c>
    </row>
    <row r="34" spans="1:6" x14ac:dyDescent="0.2">
      <c r="A34" s="88" t="s">
        <v>0</v>
      </c>
      <c r="B34" s="89"/>
      <c r="C34" s="28">
        <f>SUM(C14:C33)</f>
        <v>-3192785.0299999993</v>
      </c>
      <c r="D34" s="28">
        <f t="shared" ref="D34:F34" si="1">SUM(D14:D33)</f>
        <v>-599572.79</v>
      </c>
      <c r="E34" s="28">
        <f t="shared" si="1"/>
        <v>-176467.69</v>
      </c>
      <c r="F34" s="28">
        <f t="shared" si="1"/>
        <v>-3968825.5100000007</v>
      </c>
    </row>
  </sheetData>
  <mergeCells count="10">
    <mergeCell ref="A34:B34"/>
    <mergeCell ref="A3:L3"/>
    <mergeCell ref="A4:L4"/>
    <mergeCell ref="A5:L5"/>
    <mergeCell ref="A9:F9"/>
    <mergeCell ref="B11:B13"/>
    <mergeCell ref="C11:C13"/>
    <mergeCell ref="D11:D13"/>
    <mergeCell ref="E11:E13"/>
    <mergeCell ref="F11:F13"/>
  </mergeCells>
  <printOptions horizontalCentered="1"/>
  <pageMargins left="0.3" right="0.19685039370078741" top="0.13" bottom="0.13" header="0" footer="0"/>
  <pageSetup orientation="landscape" horizontalDpi="4294967294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3:AD47"/>
  <sheetViews>
    <sheetView workbookViewId="0">
      <selection activeCell="A7" sqref="A7:L9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76" t="s">
        <v>20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30" ht="13.5" customHeight="1" x14ac:dyDescent="0.2">
      <c r="A4" s="77" t="s">
        <v>24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30" ht="13.5" customHeight="1" x14ac:dyDescent="0.2">
      <c r="A5" s="84" t="s">
        <v>23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30" ht="13.5" customHeight="1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30" ht="13.5" customHeight="1" x14ac:dyDescent="0.2"/>
    <row r="8" spans="1:30" ht="13.5" customHeight="1" x14ac:dyDescent="0.2">
      <c r="A8" s="83" t="s">
        <v>59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30" ht="13.5" customHeight="1" x14ac:dyDescent="0.2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30" ht="13.5" customHeight="1" x14ac:dyDescent="0.2">
      <c r="L10" s="47" t="s">
        <v>26</v>
      </c>
    </row>
    <row r="11" spans="1:30" ht="13.5" customHeight="1" x14ac:dyDescent="0.2">
      <c r="A11" s="9" t="s">
        <v>1</v>
      </c>
      <c r="B11" s="80" t="s">
        <v>39</v>
      </c>
      <c r="C11" s="85" t="s">
        <v>30</v>
      </c>
      <c r="D11" s="85" t="s">
        <v>31</v>
      </c>
      <c r="E11" s="85" t="s">
        <v>32</v>
      </c>
      <c r="F11" s="85" t="s">
        <v>36</v>
      </c>
      <c r="G11" s="85" t="s">
        <v>33</v>
      </c>
      <c r="H11" s="85" t="s">
        <v>29</v>
      </c>
      <c r="I11" s="85" t="s">
        <v>34</v>
      </c>
      <c r="J11" s="85" t="s">
        <v>35</v>
      </c>
      <c r="K11" s="85" t="s">
        <v>38</v>
      </c>
      <c r="L11" s="85" t="s">
        <v>0</v>
      </c>
    </row>
    <row r="12" spans="1:30" ht="13.5" customHeight="1" x14ac:dyDescent="0.2">
      <c r="A12" s="10" t="s">
        <v>2</v>
      </c>
      <c r="B12" s="81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30" ht="13.5" customHeight="1" x14ac:dyDescent="0.2">
      <c r="A13" s="11" t="s">
        <v>3</v>
      </c>
      <c r="B13" s="82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30" ht="13.5" customHeight="1" x14ac:dyDescent="0.2">
      <c r="A14" s="48">
        <v>1</v>
      </c>
      <c r="B14" s="14" t="s">
        <v>5</v>
      </c>
      <c r="C14" s="12">
        <f>Julio!C14+'FEIEF 2016 6-6'!C14</f>
        <v>3512464.5</v>
      </c>
      <c r="D14" s="12">
        <f>Julio!D14+'FEIEF 2016 6-6'!D14</f>
        <v>1382768.0399999998</v>
      </c>
      <c r="E14" s="12">
        <f>Julio!E14</f>
        <v>64470.81</v>
      </c>
      <c r="F14" s="12">
        <f>Julio!F14</f>
        <v>0</v>
      </c>
      <c r="G14" s="12">
        <f>Julio!G14</f>
        <v>30380.309999999998</v>
      </c>
      <c r="H14" s="12">
        <f>Julio!H14+'FEIEF 2016 6-6'!E14</f>
        <v>148234.23000000001</v>
      </c>
      <c r="I14" s="12">
        <f>Julio!I14</f>
        <v>288271.81</v>
      </c>
      <c r="J14" s="12">
        <f>Julio!J14</f>
        <v>163733.04</v>
      </c>
      <c r="K14" s="12">
        <f>Julio!K14</f>
        <v>10578</v>
      </c>
      <c r="L14" s="12">
        <f>SUM(C14:K14)</f>
        <v>5600900.7399999993</v>
      </c>
      <c r="N14" s="49"/>
      <c r="O14" s="49"/>
      <c r="P14" s="49"/>
      <c r="Q14" s="49"/>
      <c r="R14" s="49"/>
      <c r="S14" s="50"/>
      <c r="T14" s="50"/>
      <c r="U14" s="50"/>
      <c r="V14" s="50"/>
      <c r="W14" s="49"/>
      <c r="X14" s="49"/>
      <c r="Y14" s="49"/>
      <c r="Z14" s="49"/>
      <c r="AA14" s="49"/>
      <c r="AB14" s="49"/>
      <c r="AC14" s="49"/>
      <c r="AD14" s="49"/>
    </row>
    <row r="15" spans="1:30" ht="13.5" customHeight="1" x14ac:dyDescent="0.2">
      <c r="A15" s="48">
        <v>2</v>
      </c>
      <c r="B15" s="14" t="s">
        <v>6</v>
      </c>
      <c r="C15" s="12">
        <f>Julio!C15+'FEIEF 2016 6-6'!C15</f>
        <v>2439801.9300000002</v>
      </c>
      <c r="D15" s="12">
        <f>Julio!D15+'FEIEF 2016 6-6'!D15</f>
        <v>948576.58</v>
      </c>
      <c r="E15" s="12">
        <f>Julio!E15</f>
        <v>94579.01</v>
      </c>
      <c r="F15" s="12">
        <f>Julio!F15</f>
        <v>0</v>
      </c>
      <c r="G15" s="12">
        <f>Julio!G15</f>
        <v>23855.97</v>
      </c>
      <c r="H15" s="12">
        <f>Julio!H15+'FEIEF 2016 6-6'!E15</f>
        <v>58187.96</v>
      </c>
      <c r="I15" s="12">
        <f>Julio!I15</f>
        <v>140460.44</v>
      </c>
      <c r="J15" s="12">
        <f>Julio!J15</f>
        <v>67143.75</v>
      </c>
      <c r="K15" s="12">
        <f>Julio!K15</f>
        <v>0</v>
      </c>
      <c r="L15" s="12">
        <f t="shared" ref="L15:L33" si="0">SUM(C15:K15)</f>
        <v>3772605.64</v>
      </c>
      <c r="N15" s="49"/>
      <c r="O15" s="49"/>
      <c r="P15" s="49"/>
      <c r="Q15" s="49"/>
      <c r="R15" s="49"/>
      <c r="S15" s="50"/>
      <c r="T15" s="50"/>
      <c r="U15" s="50"/>
      <c r="V15" s="50"/>
      <c r="W15" s="49"/>
      <c r="X15" s="49"/>
      <c r="Y15" s="49"/>
      <c r="Z15" s="49"/>
      <c r="AA15" s="49"/>
      <c r="AB15" s="49"/>
      <c r="AC15" s="49"/>
      <c r="AD15" s="49"/>
    </row>
    <row r="16" spans="1:30" ht="13.5" customHeight="1" x14ac:dyDescent="0.2">
      <c r="A16" s="48">
        <v>3</v>
      </c>
      <c r="B16" s="14" t="s">
        <v>21</v>
      </c>
      <c r="C16" s="12">
        <f>Julio!C16+'FEIEF 2016 6-6'!C16</f>
        <v>2313515.9300000002</v>
      </c>
      <c r="D16" s="12">
        <f>Julio!D16+'FEIEF 2016 6-6'!D16</f>
        <v>895768.8</v>
      </c>
      <c r="E16" s="12">
        <f>Julio!E16</f>
        <v>100142.48</v>
      </c>
      <c r="F16" s="12">
        <f>Julio!F16</f>
        <v>0</v>
      </c>
      <c r="G16" s="12">
        <f>Julio!G16</f>
        <v>23144.15</v>
      </c>
      <c r="H16" s="12">
        <f>Julio!H16+'FEIEF 2016 6-6'!E16</f>
        <v>42546.6</v>
      </c>
      <c r="I16" s="12">
        <f>Julio!I16</f>
        <v>124729.72</v>
      </c>
      <c r="J16" s="12">
        <f>Julio!J16</f>
        <v>49166.720000000001</v>
      </c>
      <c r="K16" s="12">
        <f>Julio!K16</f>
        <v>0</v>
      </c>
      <c r="L16" s="12">
        <f t="shared" si="0"/>
        <v>3549014.4000000008</v>
      </c>
      <c r="N16" s="49"/>
      <c r="O16" s="49"/>
      <c r="P16" s="49"/>
      <c r="Q16" s="49"/>
      <c r="R16" s="49"/>
      <c r="S16" s="50"/>
      <c r="T16" s="50"/>
      <c r="U16" s="50"/>
      <c r="V16" s="50"/>
      <c r="W16" s="49"/>
      <c r="X16" s="49"/>
      <c r="Y16" s="49"/>
      <c r="Z16" s="49"/>
      <c r="AA16" s="49"/>
      <c r="AB16" s="49"/>
      <c r="AC16" s="49"/>
      <c r="AD16" s="49"/>
    </row>
    <row r="17" spans="1:30" ht="13.5" customHeight="1" x14ac:dyDescent="0.2">
      <c r="A17" s="48">
        <v>4</v>
      </c>
      <c r="B17" s="14" t="s">
        <v>22</v>
      </c>
      <c r="C17" s="12">
        <f>Julio!C17+'FEIEF 2016 6-6'!C17</f>
        <v>3360653.5</v>
      </c>
      <c r="D17" s="12">
        <f>Julio!D17+'FEIEF 2016 6-6'!D17</f>
        <v>948782.31</v>
      </c>
      <c r="E17" s="12">
        <f>Julio!E17</f>
        <v>83124.800000000003</v>
      </c>
      <c r="F17" s="12">
        <f>Julio!F17</f>
        <v>446.44</v>
      </c>
      <c r="G17" s="12">
        <f>Julio!G17</f>
        <v>71680.12</v>
      </c>
      <c r="H17" s="12">
        <f>Julio!H17+'FEIEF 2016 6-6'!E17</f>
        <v>1000496.56</v>
      </c>
      <c r="I17" s="12">
        <f>Julio!I17</f>
        <v>593044.92000000004</v>
      </c>
      <c r="J17" s="12">
        <f>Julio!J17</f>
        <v>432100.57</v>
      </c>
      <c r="K17" s="12">
        <f>Julio!K17</f>
        <v>1684509</v>
      </c>
      <c r="L17" s="12">
        <f t="shared" si="0"/>
        <v>8174838.2200000007</v>
      </c>
      <c r="N17" s="49"/>
      <c r="O17" s="49"/>
      <c r="P17" s="49"/>
      <c r="Q17" s="49"/>
      <c r="R17" s="49"/>
      <c r="S17" s="50"/>
      <c r="T17" s="50"/>
      <c r="U17" s="50"/>
      <c r="V17" s="50"/>
      <c r="W17" s="49"/>
      <c r="X17" s="49"/>
      <c r="Y17" s="49"/>
      <c r="Z17" s="49"/>
      <c r="AA17" s="49"/>
      <c r="AB17" s="49"/>
      <c r="AC17" s="49"/>
      <c r="AD17" s="49"/>
    </row>
    <row r="18" spans="1:30" ht="13.5" customHeight="1" x14ac:dyDescent="0.2">
      <c r="A18" s="48">
        <v>5</v>
      </c>
      <c r="B18" s="14" t="s">
        <v>7</v>
      </c>
      <c r="C18" s="12">
        <f>Julio!C18+'FEIEF 2016 6-6'!C18</f>
        <v>4616273.41</v>
      </c>
      <c r="D18" s="12">
        <f>Julio!D18+'FEIEF 2016 6-6'!D18</f>
        <v>1751995.62</v>
      </c>
      <c r="E18" s="12">
        <f>Julio!E18</f>
        <v>50234.87</v>
      </c>
      <c r="F18" s="12">
        <f>Julio!F18</f>
        <v>0.28999999999999998</v>
      </c>
      <c r="G18" s="12">
        <f>Julio!G18</f>
        <v>46221.820000000007</v>
      </c>
      <c r="H18" s="12">
        <f>Julio!H18+'FEIEF 2016 6-6'!E18</f>
        <v>324284.42</v>
      </c>
      <c r="I18" s="12">
        <f>Julio!I18</f>
        <v>465780.28</v>
      </c>
      <c r="J18" s="12">
        <f>Julio!J18</f>
        <v>301447.71999999997</v>
      </c>
      <c r="K18" s="12">
        <f>Julio!K18</f>
        <v>0</v>
      </c>
      <c r="L18" s="12">
        <f t="shared" si="0"/>
        <v>7556238.4300000006</v>
      </c>
      <c r="N18" s="49"/>
      <c r="O18" s="49"/>
      <c r="P18" s="49"/>
      <c r="Q18" s="49"/>
      <c r="R18" s="49"/>
      <c r="S18" s="50"/>
      <c r="T18" s="50"/>
      <c r="U18" s="50"/>
      <c r="V18" s="50"/>
      <c r="W18" s="49"/>
      <c r="X18" s="49"/>
      <c r="Y18" s="49"/>
      <c r="Z18" s="49"/>
      <c r="AA18" s="49"/>
      <c r="AB18" s="49"/>
      <c r="AC18" s="49"/>
      <c r="AD18" s="49"/>
    </row>
    <row r="19" spans="1:30" ht="13.5" customHeight="1" x14ac:dyDescent="0.2">
      <c r="A19" s="48">
        <v>6</v>
      </c>
      <c r="B19" s="14" t="s">
        <v>17</v>
      </c>
      <c r="C19" s="12">
        <f>Julio!C19+'FEIEF 2016 6-6'!C19</f>
        <v>1656586.17</v>
      </c>
      <c r="D19" s="12">
        <f>Julio!D19+'FEIEF 2016 6-6'!D19</f>
        <v>572072.49</v>
      </c>
      <c r="E19" s="12">
        <f>Julio!E19</f>
        <v>155613.54999999999</v>
      </c>
      <c r="F19" s="12">
        <f>Julio!F19</f>
        <v>0</v>
      </c>
      <c r="G19" s="12">
        <f>Julio!G19</f>
        <v>28801.98</v>
      </c>
      <c r="H19" s="12">
        <f>Julio!H19+'FEIEF 2016 6-6'!E19</f>
        <v>122490.53</v>
      </c>
      <c r="I19" s="12">
        <f>Julio!I19</f>
        <v>518978.76</v>
      </c>
      <c r="J19" s="12">
        <f>Julio!J19</f>
        <v>146515.59</v>
      </c>
      <c r="K19" s="12">
        <f>Julio!K19</f>
        <v>427343</v>
      </c>
      <c r="L19" s="12">
        <f t="shared" si="0"/>
        <v>3628402.0699999994</v>
      </c>
      <c r="N19" s="49"/>
      <c r="O19" s="49"/>
      <c r="P19" s="49"/>
      <c r="Q19" s="49"/>
      <c r="R19" s="49"/>
      <c r="S19" s="50"/>
      <c r="T19" s="50"/>
      <c r="U19" s="50"/>
      <c r="V19" s="50"/>
      <c r="W19" s="49"/>
      <c r="X19" s="49"/>
      <c r="Y19" s="49"/>
      <c r="Z19" s="49"/>
      <c r="AA19" s="49"/>
      <c r="AB19" s="49"/>
      <c r="AC19" s="49"/>
      <c r="AD19" s="49"/>
    </row>
    <row r="20" spans="1:30" x14ac:dyDescent="0.2">
      <c r="A20" s="48">
        <v>7</v>
      </c>
      <c r="B20" s="14" t="s">
        <v>18</v>
      </c>
      <c r="C20" s="12">
        <f>Julio!C20+'FEIEF 2016 6-6'!C20</f>
        <v>1549068.6500000001</v>
      </c>
      <c r="D20" s="12">
        <f>Julio!D20+'FEIEF 2016 6-6'!D20</f>
        <v>590114.37</v>
      </c>
      <c r="E20" s="12">
        <f>Julio!E20</f>
        <v>152668.19</v>
      </c>
      <c r="F20" s="12">
        <f>Julio!F20</f>
        <v>0</v>
      </c>
      <c r="G20" s="12">
        <f>Julio!G20</f>
        <v>20230.47</v>
      </c>
      <c r="H20" s="12">
        <f>Julio!H20+'FEIEF 2016 6-6'!E20</f>
        <v>42229.66</v>
      </c>
      <c r="I20" s="12">
        <f>Julio!I20</f>
        <v>170342.18</v>
      </c>
      <c r="J20" s="12">
        <f>Julio!J20</f>
        <v>50075.7</v>
      </c>
      <c r="K20" s="12">
        <f>Julio!K20</f>
        <v>0</v>
      </c>
      <c r="L20" s="12">
        <f t="shared" si="0"/>
        <v>2574729.2200000007</v>
      </c>
      <c r="N20" s="49"/>
      <c r="O20" s="49"/>
      <c r="P20" s="49"/>
      <c r="Q20" s="49"/>
      <c r="R20" s="49"/>
      <c r="S20" s="50"/>
      <c r="T20" s="50"/>
      <c r="U20" s="50"/>
      <c r="V20" s="50"/>
      <c r="W20" s="49"/>
      <c r="X20" s="49"/>
      <c r="Y20" s="49"/>
      <c r="Z20" s="49"/>
      <c r="AA20" s="49"/>
      <c r="AB20" s="49"/>
      <c r="AC20" s="49"/>
      <c r="AD20" s="49"/>
    </row>
    <row r="21" spans="1:30" x14ac:dyDescent="0.2">
      <c r="A21" s="48">
        <v>8</v>
      </c>
      <c r="B21" s="14" t="s">
        <v>8</v>
      </c>
      <c r="C21" s="12">
        <f>Julio!C21+'FEIEF 2016 6-6'!C21</f>
        <v>3071040.27</v>
      </c>
      <c r="D21" s="12">
        <f>Julio!D21+'FEIEF 2016 6-6'!D21</f>
        <v>1207090.1499999999</v>
      </c>
      <c r="E21" s="12">
        <f>Julio!E21</f>
        <v>73961.440000000002</v>
      </c>
      <c r="F21" s="12">
        <f>Julio!F21</f>
        <v>0</v>
      </c>
      <c r="G21" s="12">
        <f>Julio!G21</f>
        <v>26046.659999999996</v>
      </c>
      <c r="H21" s="12">
        <f>Julio!H21+'FEIEF 2016 6-6'!E21</f>
        <v>109650.49</v>
      </c>
      <c r="I21" s="12">
        <f>Julio!I21</f>
        <v>208625.11</v>
      </c>
      <c r="J21" s="12">
        <f>Julio!J21</f>
        <v>121687.77</v>
      </c>
      <c r="K21" s="12">
        <f>Julio!K21</f>
        <v>9167</v>
      </c>
      <c r="L21" s="12">
        <f t="shared" si="0"/>
        <v>4827268.8900000006</v>
      </c>
      <c r="N21" s="49"/>
      <c r="O21" s="49"/>
      <c r="P21" s="49"/>
      <c r="Q21" s="49"/>
      <c r="R21" s="49"/>
      <c r="S21" s="50"/>
      <c r="T21" s="50"/>
      <c r="U21" s="50"/>
      <c r="V21" s="50"/>
      <c r="W21" s="49"/>
      <c r="X21" s="49"/>
      <c r="Y21" s="49"/>
      <c r="Z21" s="49"/>
      <c r="AA21" s="49"/>
      <c r="AB21" s="49"/>
      <c r="AC21" s="49"/>
      <c r="AD21" s="49"/>
    </row>
    <row r="22" spans="1:30" x14ac:dyDescent="0.2">
      <c r="A22" s="48">
        <v>9</v>
      </c>
      <c r="B22" s="14" t="s">
        <v>9</v>
      </c>
      <c r="C22" s="12">
        <f>Julio!C22+'FEIEF 2016 6-6'!C22</f>
        <v>2763516.58</v>
      </c>
      <c r="D22" s="12">
        <f>Julio!D22+'FEIEF 2016 6-6'!D22</f>
        <v>1079921</v>
      </c>
      <c r="E22" s="12">
        <f>Julio!E22</f>
        <v>83124.800000000003</v>
      </c>
      <c r="F22" s="12">
        <f>Julio!F22</f>
        <v>0</v>
      </c>
      <c r="G22" s="12">
        <f>Julio!G22</f>
        <v>25641.199999999997</v>
      </c>
      <c r="H22" s="12">
        <f>Julio!H22+'FEIEF 2016 6-6'!E22</f>
        <v>65766.01999999999</v>
      </c>
      <c r="I22" s="12">
        <f>Julio!I22</f>
        <v>184314.82</v>
      </c>
      <c r="J22" s="12">
        <f>Julio!J22</f>
        <v>76588.509999999995</v>
      </c>
      <c r="K22" s="12">
        <f>Julio!K22</f>
        <v>0</v>
      </c>
      <c r="L22" s="12">
        <f t="shared" si="0"/>
        <v>4278872.93</v>
      </c>
      <c r="N22" s="49"/>
      <c r="O22" s="49"/>
      <c r="P22" s="49"/>
      <c r="Q22" s="49"/>
      <c r="R22" s="49"/>
      <c r="S22" s="50"/>
      <c r="T22" s="50"/>
      <c r="U22" s="50"/>
      <c r="V22" s="50"/>
      <c r="W22" s="49"/>
      <c r="X22" s="49"/>
      <c r="Y22" s="49"/>
      <c r="Z22" s="49"/>
      <c r="AA22" s="49"/>
      <c r="AB22" s="49"/>
      <c r="AC22" s="49"/>
      <c r="AD22" s="49"/>
    </row>
    <row r="23" spans="1:30" x14ac:dyDescent="0.2">
      <c r="A23" s="48">
        <v>10</v>
      </c>
      <c r="B23" s="14" t="s">
        <v>16</v>
      </c>
      <c r="C23" s="12">
        <f>Julio!C23+'FEIEF 2016 6-6'!C23</f>
        <v>1688721.25</v>
      </c>
      <c r="D23" s="12">
        <f>Julio!D23+'FEIEF 2016 6-6'!D23</f>
        <v>614553.71</v>
      </c>
      <c r="E23" s="12">
        <f>Julio!E23</f>
        <v>145959.29999999999</v>
      </c>
      <c r="F23" s="12">
        <f>Julio!F23</f>
        <v>0</v>
      </c>
      <c r="G23" s="12">
        <f>Julio!G23</f>
        <v>23384.68</v>
      </c>
      <c r="H23" s="12">
        <f>Julio!H23+'FEIEF 2016 6-6'!E23</f>
        <v>48501.54</v>
      </c>
      <c r="I23" s="12">
        <f>Julio!I23</f>
        <v>188053.29</v>
      </c>
      <c r="J23" s="12">
        <f>Julio!J23</f>
        <v>57860.17</v>
      </c>
      <c r="K23" s="12">
        <f>Julio!K23</f>
        <v>690702</v>
      </c>
      <c r="L23" s="12">
        <f t="shared" si="0"/>
        <v>3457735.94</v>
      </c>
      <c r="N23" s="49"/>
      <c r="O23" s="49"/>
      <c r="P23" s="49"/>
      <c r="Q23" s="49"/>
      <c r="R23" s="49"/>
      <c r="S23" s="50"/>
      <c r="T23" s="50"/>
      <c r="U23" s="50"/>
      <c r="V23" s="50"/>
      <c r="W23" s="49"/>
      <c r="X23" s="49"/>
      <c r="Y23" s="49"/>
      <c r="Z23" s="49"/>
      <c r="AA23" s="49"/>
      <c r="AB23" s="49"/>
      <c r="AC23" s="49"/>
      <c r="AD23" s="49"/>
    </row>
    <row r="24" spans="1:30" x14ac:dyDescent="0.2">
      <c r="A24" s="48">
        <v>11</v>
      </c>
      <c r="B24" s="14" t="s">
        <v>10</v>
      </c>
      <c r="C24" s="12">
        <f>Julio!C24+'FEIEF 2016 6-6'!C24</f>
        <v>2869164.92</v>
      </c>
      <c r="D24" s="12">
        <f>Julio!D24+'FEIEF 2016 6-6'!D24</f>
        <v>1238547.0299999998</v>
      </c>
      <c r="E24" s="12">
        <f>Julio!E24</f>
        <v>82143.009999999995</v>
      </c>
      <c r="F24" s="12">
        <f>Julio!F24</f>
        <v>0</v>
      </c>
      <c r="G24" s="12">
        <f>Julio!G24</f>
        <v>32548.59</v>
      </c>
      <c r="H24" s="12">
        <f>Julio!H24+'FEIEF 2016 6-6'!E24</f>
        <v>130856.89</v>
      </c>
      <c r="I24" s="12">
        <f>Julio!I24</f>
        <v>371465.7</v>
      </c>
      <c r="J24" s="12">
        <f>Julio!J24</f>
        <v>152503.35</v>
      </c>
      <c r="K24" s="12">
        <f>Julio!K24</f>
        <v>1059017</v>
      </c>
      <c r="L24" s="12">
        <f t="shared" si="0"/>
        <v>5936246.4899999993</v>
      </c>
      <c r="N24" s="49"/>
      <c r="O24" s="49"/>
      <c r="P24" s="49"/>
      <c r="Q24" s="49"/>
      <c r="R24" s="49"/>
      <c r="S24" s="50"/>
      <c r="T24" s="50"/>
      <c r="U24" s="50"/>
      <c r="V24" s="50"/>
      <c r="W24" s="49"/>
      <c r="X24" s="49"/>
      <c r="Y24" s="49"/>
      <c r="Z24" s="49"/>
      <c r="AA24" s="49"/>
      <c r="AB24" s="49"/>
      <c r="AC24" s="49"/>
      <c r="AD24" s="49"/>
    </row>
    <row r="25" spans="1:30" x14ac:dyDescent="0.2">
      <c r="A25" s="48">
        <v>12</v>
      </c>
      <c r="B25" s="14" t="s">
        <v>11</v>
      </c>
      <c r="C25" s="12">
        <f>Julio!C25+'FEIEF 2016 6-6'!C25</f>
        <v>3710494.3600000003</v>
      </c>
      <c r="D25" s="12">
        <f>Julio!D25+'FEIEF 2016 6-6'!D25</f>
        <v>1280122.2899999998</v>
      </c>
      <c r="E25" s="12">
        <f>Julio!E25</f>
        <v>70197.91</v>
      </c>
      <c r="F25" s="12">
        <f>Julio!F25</f>
        <v>0</v>
      </c>
      <c r="G25" s="12">
        <f>Julio!G25</f>
        <v>55182.96</v>
      </c>
      <c r="H25" s="12">
        <f>Julio!H25+'FEIEF 2016 6-6'!E25</f>
        <v>88041.680000000008</v>
      </c>
      <c r="I25" s="12">
        <f>Julio!I25</f>
        <v>202200.4</v>
      </c>
      <c r="J25" s="12">
        <f>Julio!J25</f>
        <v>100485.28</v>
      </c>
      <c r="K25" s="12">
        <f>Julio!K25</f>
        <v>1281958</v>
      </c>
      <c r="L25" s="12">
        <f t="shared" si="0"/>
        <v>6788682.8800000008</v>
      </c>
      <c r="N25" s="49"/>
      <c r="O25" s="49"/>
      <c r="P25" s="49"/>
      <c r="Q25" s="49"/>
      <c r="R25" s="49"/>
      <c r="S25" s="50"/>
      <c r="T25" s="50"/>
      <c r="U25" s="50"/>
      <c r="V25" s="50"/>
      <c r="W25" s="49"/>
      <c r="X25" s="49"/>
      <c r="Y25" s="49"/>
      <c r="Z25" s="49"/>
      <c r="AA25" s="49"/>
      <c r="AB25" s="49"/>
      <c r="AC25" s="49"/>
      <c r="AD25" s="49"/>
    </row>
    <row r="26" spans="1:30" x14ac:dyDescent="0.2">
      <c r="A26" s="48">
        <v>13</v>
      </c>
      <c r="B26" s="14" t="s">
        <v>12</v>
      </c>
      <c r="C26" s="12">
        <f>Julio!C26+'FEIEF 2016 6-6'!C26</f>
        <v>4554686.1900000004</v>
      </c>
      <c r="D26" s="12">
        <f>Julio!D26+'FEIEF 2016 6-6'!D26</f>
        <v>1799270.7999999998</v>
      </c>
      <c r="E26" s="12">
        <f>Julio!E26</f>
        <v>49743.98</v>
      </c>
      <c r="F26" s="12">
        <f>Julio!F26</f>
        <v>25.57</v>
      </c>
      <c r="G26" s="12">
        <f>Julio!G26</f>
        <v>35966.869999999995</v>
      </c>
      <c r="H26" s="12">
        <f>Julio!H26+'FEIEF 2016 6-6'!E26</f>
        <v>155220.98000000001</v>
      </c>
      <c r="I26" s="12">
        <f>Julio!I26</f>
        <v>262377.40000000002</v>
      </c>
      <c r="J26" s="12">
        <f>Julio!J26</f>
        <v>180793.79</v>
      </c>
      <c r="K26" s="12">
        <f>Julio!K26</f>
        <v>0</v>
      </c>
      <c r="L26" s="12">
        <f t="shared" si="0"/>
        <v>7038085.5800000019</v>
      </c>
      <c r="N26" s="49"/>
      <c r="O26" s="49"/>
      <c r="P26" s="49"/>
      <c r="Q26" s="49"/>
      <c r="R26" s="49"/>
      <c r="S26" s="50"/>
      <c r="T26" s="50"/>
      <c r="U26" s="50"/>
      <c r="V26" s="50"/>
      <c r="W26" s="49"/>
      <c r="X26" s="49"/>
      <c r="Y26" s="49"/>
      <c r="Z26" s="49"/>
      <c r="AA26" s="49"/>
      <c r="AB26" s="49"/>
      <c r="AC26" s="49"/>
      <c r="AD26" s="49"/>
    </row>
    <row r="27" spans="1:30" x14ac:dyDescent="0.2">
      <c r="A27" s="48">
        <v>14</v>
      </c>
      <c r="B27" s="14" t="s">
        <v>37</v>
      </c>
      <c r="C27" s="12">
        <f>Julio!C27+'FEIEF 2016 6-6'!C27</f>
        <v>2132189.7899999996</v>
      </c>
      <c r="D27" s="12">
        <f>Julio!D27+'FEIEF 2016 6-6'!D27</f>
        <v>928781.76</v>
      </c>
      <c r="E27" s="12">
        <f>Julio!E27</f>
        <v>109633.1</v>
      </c>
      <c r="F27" s="12">
        <f>Julio!F27</f>
        <v>0</v>
      </c>
      <c r="G27" s="12">
        <f>Julio!G27</f>
        <v>22038.87</v>
      </c>
      <c r="H27" s="12">
        <f>Julio!H27+'FEIEF 2016 6-6'!E27</f>
        <v>28773.8</v>
      </c>
      <c r="I27" s="12">
        <f>Julio!I27</f>
        <v>102812.96</v>
      </c>
      <c r="J27" s="12">
        <f>Julio!J27</f>
        <v>33638.9</v>
      </c>
      <c r="K27" s="12">
        <f>Julio!K27</f>
        <v>0</v>
      </c>
      <c r="L27" s="12">
        <f t="shared" si="0"/>
        <v>3357869.1799999997</v>
      </c>
      <c r="N27" s="49"/>
      <c r="O27" s="49"/>
      <c r="P27" s="49"/>
      <c r="Q27" s="49"/>
      <c r="R27" s="49"/>
      <c r="S27" s="50"/>
      <c r="T27" s="50"/>
      <c r="U27" s="50"/>
      <c r="V27" s="50"/>
      <c r="W27" s="49"/>
      <c r="X27" s="49"/>
      <c r="Y27" s="49"/>
      <c r="Z27" s="49"/>
      <c r="AA27" s="49"/>
      <c r="AB27" s="49"/>
      <c r="AC27" s="49"/>
      <c r="AD27" s="49"/>
    </row>
    <row r="28" spans="1:30" x14ac:dyDescent="0.2">
      <c r="A28" s="48">
        <v>15</v>
      </c>
      <c r="B28" s="14" t="s">
        <v>28</v>
      </c>
      <c r="C28" s="12">
        <f>Julio!C28+'FEIEF 2016 6-6'!C28</f>
        <v>2778428.1599999997</v>
      </c>
      <c r="D28" s="12">
        <f>Julio!D28+'FEIEF 2016 6-6'!D28</f>
        <v>1078908.8500000001</v>
      </c>
      <c r="E28" s="12">
        <f>Julio!E28</f>
        <v>83124.800000000003</v>
      </c>
      <c r="F28" s="12">
        <f>Julio!F28</f>
        <v>0</v>
      </c>
      <c r="G28" s="12">
        <f>Julio!G28</f>
        <v>26953.22</v>
      </c>
      <c r="H28" s="12">
        <f>Julio!H28+'FEIEF 2016 6-6'!E28</f>
        <v>88212.25</v>
      </c>
      <c r="I28" s="12">
        <f>Julio!I28</f>
        <v>181242.23999999999</v>
      </c>
      <c r="J28" s="12">
        <f>Julio!J28</f>
        <v>101836.62</v>
      </c>
      <c r="K28" s="12">
        <f>Julio!K28</f>
        <v>9849</v>
      </c>
      <c r="L28" s="12">
        <f t="shared" si="0"/>
        <v>4348555.1399999997</v>
      </c>
      <c r="N28" s="49"/>
      <c r="O28" s="49"/>
      <c r="P28" s="49"/>
      <c r="Q28" s="49"/>
      <c r="R28" s="49"/>
      <c r="S28" s="50"/>
      <c r="T28" s="50"/>
      <c r="U28" s="50"/>
      <c r="V28" s="50"/>
      <c r="W28" s="49"/>
      <c r="X28" s="49"/>
      <c r="Y28" s="49"/>
      <c r="Z28" s="49"/>
      <c r="AA28" s="49"/>
      <c r="AB28" s="49"/>
      <c r="AC28" s="49"/>
      <c r="AD28" s="49"/>
    </row>
    <row r="29" spans="1:30" x14ac:dyDescent="0.2">
      <c r="A29" s="48">
        <v>16</v>
      </c>
      <c r="B29" s="14" t="s">
        <v>25</v>
      </c>
      <c r="C29" s="12">
        <f>Julio!C29+'FEIEF 2016 6-6'!C29</f>
        <v>7917349.79</v>
      </c>
      <c r="D29" s="12">
        <f>Julio!D29+'FEIEF 2016 6-6'!D29</f>
        <v>3647859.99</v>
      </c>
      <c r="E29" s="12">
        <f>Julio!E29</f>
        <v>27817.35</v>
      </c>
      <c r="F29" s="12">
        <f>Julio!F29</f>
        <v>0</v>
      </c>
      <c r="G29" s="12">
        <f>Julio!G29</f>
        <v>54035.7</v>
      </c>
      <c r="H29" s="12">
        <f>Julio!H29+'FEIEF 2016 6-6'!E29</f>
        <v>368188.46</v>
      </c>
      <c r="I29" s="12">
        <f>Julio!I29</f>
        <v>639817</v>
      </c>
      <c r="J29" s="12">
        <f>Julio!J29</f>
        <v>402511.91</v>
      </c>
      <c r="K29" s="12">
        <f>Julio!K29</f>
        <v>833130</v>
      </c>
      <c r="L29" s="12">
        <f t="shared" si="0"/>
        <v>13890710.200000001</v>
      </c>
      <c r="N29" s="49"/>
      <c r="O29" s="49"/>
      <c r="P29" s="49"/>
      <c r="Q29" s="49"/>
      <c r="R29" s="49"/>
      <c r="S29" s="50"/>
      <c r="T29" s="50"/>
      <c r="U29" s="50"/>
      <c r="V29" s="50"/>
      <c r="W29" s="49"/>
      <c r="X29" s="49"/>
      <c r="Y29" s="49"/>
      <c r="Z29" s="49"/>
      <c r="AA29" s="49"/>
      <c r="AB29" s="49"/>
      <c r="AC29" s="49"/>
      <c r="AD29" s="49"/>
    </row>
    <row r="30" spans="1:30" x14ac:dyDescent="0.2">
      <c r="A30" s="48">
        <v>17</v>
      </c>
      <c r="B30" s="14" t="s">
        <v>13</v>
      </c>
      <c r="C30" s="12">
        <f>Julio!C30+'FEIEF 2016 6-6'!C30</f>
        <v>3436100.46</v>
      </c>
      <c r="D30" s="12">
        <f>Julio!D30+'FEIEF 2016 6-6'!D30</f>
        <v>1336261.1500000001</v>
      </c>
      <c r="E30" s="12">
        <f>Julio!E30</f>
        <v>66761.649999999994</v>
      </c>
      <c r="F30" s="12">
        <f>Julio!F30</f>
        <v>0</v>
      </c>
      <c r="G30" s="12">
        <f>Julio!G30</f>
        <v>35180.15</v>
      </c>
      <c r="H30" s="12">
        <f>Julio!H30+'FEIEF 2016 6-6'!E30</f>
        <v>162199.08000000002</v>
      </c>
      <c r="I30" s="12">
        <f>Julio!I30</f>
        <v>339530.89</v>
      </c>
      <c r="J30" s="12">
        <f>Julio!J30</f>
        <v>176331.73</v>
      </c>
      <c r="K30" s="12">
        <f>Julio!K30</f>
        <v>322469</v>
      </c>
      <c r="L30" s="12">
        <f t="shared" si="0"/>
        <v>5874834.1100000013</v>
      </c>
      <c r="N30" s="49"/>
      <c r="O30" s="49"/>
      <c r="P30" s="49"/>
      <c r="Q30" s="49"/>
      <c r="R30" s="49"/>
      <c r="S30" s="50"/>
      <c r="T30" s="50"/>
      <c r="U30" s="50"/>
      <c r="V30" s="50"/>
      <c r="W30" s="49"/>
      <c r="X30" s="49"/>
      <c r="Y30" s="49"/>
      <c r="Z30" s="49"/>
      <c r="AA30" s="49"/>
      <c r="AB30" s="49"/>
      <c r="AC30" s="49"/>
      <c r="AD30" s="49"/>
    </row>
    <row r="31" spans="1:30" x14ac:dyDescent="0.2">
      <c r="A31" s="48">
        <v>18</v>
      </c>
      <c r="B31" s="14" t="s">
        <v>4</v>
      </c>
      <c r="C31" s="12">
        <f>Julio!C31+'FEIEF 2016 6-6'!C31</f>
        <v>36265688.850000001</v>
      </c>
      <c r="D31" s="12">
        <f>Julio!D31+'FEIEF 2016 6-6'!D31</f>
        <v>14861253.440000001</v>
      </c>
      <c r="E31" s="12">
        <f>Julio!E31</f>
        <v>6054.37</v>
      </c>
      <c r="F31" s="12">
        <f>Julio!F31</f>
        <v>1026.9100000000001</v>
      </c>
      <c r="G31" s="12">
        <f>Julio!G31</f>
        <v>189637.06999999998</v>
      </c>
      <c r="H31" s="12">
        <f>Julio!H31+'FEIEF 2016 6-6'!E31</f>
        <v>3761270.54</v>
      </c>
      <c r="I31" s="12">
        <f>Julio!I31</f>
        <v>2189562.2799999998</v>
      </c>
      <c r="J31" s="12">
        <f>Julio!J31</f>
        <v>1614671.42</v>
      </c>
      <c r="K31" s="12">
        <f>Julio!K31</f>
        <v>5643148</v>
      </c>
      <c r="L31" s="12">
        <f t="shared" si="0"/>
        <v>64532312.880000003</v>
      </c>
      <c r="N31" s="49"/>
      <c r="O31" s="49"/>
      <c r="P31" s="49"/>
      <c r="Q31" s="49"/>
      <c r="R31" s="49"/>
      <c r="S31" s="50"/>
      <c r="T31" s="50"/>
      <c r="U31" s="50"/>
      <c r="V31" s="50"/>
      <c r="W31" s="49"/>
      <c r="X31" s="49"/>
      <c r="Y31" s="49"/>
      <c r="Z31" s="49"/>
      <c r="AA31" s="49"/>
      <c r="AB31" s="49"/>
      <c r="AC31" s="49"/>
      <c r="AD31" s="49"/>
    </row>
    <row r="32" spans="1:30" x14ac:dyDescent="0.2">
      <c r="A32" s="48">
        <v>19</v>
      </c>
      <c r="B32" s="14" t="s">
        <v>14</v>
      </c>
      <c r="C32" s="12">
        <f>Julio!C32+'FEIEF 2016 6-6'!C32</f>
        <v>3576286.8200000003</v>
      </c>
      <c r="D32" s="12">
        <f>Julio!D32+'FEIEF 2016 6-6'!D32</f>
        <v>1544701.39</v>
      </c>
      <c r="E32" s="12">
        <f>Julio!E32</f>
        <v>61689.07</v>
      </c>
      <c r="F32" s="12">
        <f>Julio!F32</f>
        <v>0</v>
      </c>
      <c r="G32" s="12">
        <f>Julio!G32</f>
        <v>24198.370000000003</v>
      </c>
      <c r="H32" s="12">
        <f>Julio!H32+'FEIEF 2016 6-6'!E32</f>
        <v>115180.20999999999</v>
      </c>
      <c r="I32" s="12">
        <f>Julio!I32</f>
        <v>213230.65</v>
      </c>
      <c r="J32" s="12">
        <f>Julio!J32</f>
        <v>134545.42000000001</v>
      </c>
      <c r="K32" s="12">
        <f>Julio!K32</f>
        <v>0</v>
      </c>
      <c r="L32" s="12">
        <f t="shared" si="0"/>
        <v>5669831.9300000006</v>
      </c>
      <c r="N32" s="49"/>
      <c r="O32" s="49"/>
      <c r="P32" s="49"/>
      <c r="Q32" s="49"/>
      <c r="R32" s="49"/>
      <c r="S32" s="50"/>
      <c r="T32" s="50"/>
      <c r="U32" s="50"/>
      <c r="V32" s="50"/>
      <c r="W32" s="49"/>
      <c r="X32" s="49"/>
      <c r="Y32" s="49"/>
      <c r="Z32" s="49"/>
      <c r="AA32" s="49"/>
      <c r="AB32" s="49"/>
      <c r="AC32" s="49"/>
      <c r="AD32" s="49"/>
    </row>
    <row r="33" spans="1:30" x14ac:dyDescent="0.2">
      <c r="A33" s="48">
        <v>20</v>
      </c>
      <c r="B33" s="14" t="s">
        <v>15</v>
      </c>
      <c r="C33" s="12">
        <f>Julio!C33+'FEIEF 2016 6-6'!C33</f>
        <v>3165875.5900000003</v>
      </c>
      <c r="D33" s="12">
        <f>Julio!D33+'FEIEF 2016 6-6'!D33</f>
        <v>1169220.44</v>
      </c>
      <c r="E33" s="12">
        <f>Julio!E33</f>
        <v>75270.490000000005</v>
      </c>
      <c r="F33" s="12">
        <f>Julio!F33</f>
        <v>0</v>
      </c>
      <c r="G33" s="12">
        <f>Julio!G33</f>
        <v>37343.17</v>
      </c>
      <c r="H33" s="12">
        <f>Julio!H33+'FEIEF 2016 6-6'!E33</f>
        <v>208034.36000000002</v>
      </c>
      <c r="I33" s="12">
        <f>Julio!I33</f>
        <v>298841.65000000002</v>
      </c>
      <c r="J33" s="12">
        <f>Julio!J33</f>
        <v>206638.54</v>
      </c>
      <c r="K33" s="12">
        <f>Julio!K33</f>
        <v>227261</v>
      </c>
      <c r="L33" s="12">
        <f t="shared" si="0"/>
        <v>5388485.2400000012</v>
      </c>
      <c r="N33" s="49"/>
      <c r="O33" s="49"/>
      <c r="P33" s="49"/>
      <c r="Q33" s="49"/>
      <c r="R33" s="49"/>
      <c r="S33" s="50"/>
      <c r="T33" s="50"/>
      <c r="U33" s="50"/>
      <c r="V33" s="50"/>
      <c r="W33" s="49"/>
      <c r="X33" s="49"/>
      <c r="Y33" s="49"/>
      <c r="Z33" s="49"/>
      <c r="AA33" s="49"/>
      <c r="AB33" s="49"/>
      <c r="AC33" s="49"/>
      <c r="AD33" s="49"/>
    </row>
    <row r="34" spans="1:30" x14ac:dyDescent="0.2">
      <c r="A34" s="99" t="s">
        <v>0</v>
      </c>
      <c r="B34" s="100"/>
      <c r="C34" s="13">
        <f>SUM(C14:C33)</f>
        <v>97377907.120000005</v>
      </c>
      <c r="D34" s="13">
        <f t="shared" ref="D34:L34" si="1">SUM(D14:D33)</f>
        <v>38876570.209999993</v>
      </c>
      <c r="E34" s="13">
        <f t="shared" si="1"/>
        <v>1636314.9800000002</v>
      </c>
      <c r="F34" s="13">
        <f>SUM(F14:F33)</f>
        <v>1499.21</v>
      </c>
      <c r="G34" s="13">
        <f t="shared" si="1"/>
        <v>832472.33</v>
      </c>
      <c r="H34" s="13">
        <f t="shared" si="1"/>
        <v>7068366.2599999998</v>
      </c>
      <c r="I34" s="13">
        <f t="shared" si="1"/>
        <v>7683682.5</v>
      </c>
      <c r="J34" s="13">
        <f t="shared" si="1"/>
        <v>4570276.5</v>
      </c>
      <c r="K34" s="13">
        <f t="shared" si="1"/>
        <v>12199131</v>
      </c>
      <c r="L34" s="13">
        <f t="shared" si="1"/>
        <v>170246220.11000004</v>
      </c>
      <c r="N34" s="51"/>
      <c r="O34" s="51"/>
      <c r="P34" s="51"/>
      <c r="Q34" s="51"/>
      <c r="R34" s="49"/>
      <c r="S34" s="50"/>
      <c r="T34" s="50"/>
      <c r="U34" s="50"/>
      <c r="V34" s="50"/>
      <c r="W34" s="49"/>
      <c r="X34" s="49"/>
      <c r="Y34" s="49"/>
      <c r="Z34" s="49"/>
      <c r="AA34" s="49"/>
      <c r="AB34" s="49"/>
      <c r="AC34" s="49"/>
      <c r="AD34" s="49"/>
    </row>
    <row r="35" spans="1:30" x14ac:dyDescent="0.2"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</row>
    <row r="36" spans="1:30" ht="12.75" customHeight="1" x14ac:dyDescent="0.2">
      <c r="B36" s="52"/>
      <c r="C36" s="63"/>
      <c r="D36" s="63"/>
      <c r="E36" s="63"/>
      <c r="F36" s="63"/>
      <c r="G36" s="63"/>
      <c r="H36" s="63"/>
      <c r="I36" s="63"/>
      <c r="J36" s="63"/>
      <c r="K36" s="63"/>
      <c r="L36" s="64"/>
    </row>
    <row r="37" spans="1:30" x14ac:dyDescent="0.2">
      <c r="B37" s="5" t="s">
        <v>19</v>
      </c>
      <c r="F37" s="6"/>
      <c r="G37" s="5"/>
      <c r="H37" s="5"/>
      <c r="I37" s="5"/>
      <c r="J37" s="5"/>
      <c r="K37" s="5"/>
    </row>
    <row r="38" spans="1:30" x14ac:dyDescent="0.2">
      <c r="B38" s="5" t="s">
        <v>19</v>
      </c>
      <c r="C38" s="53"/>
      <c r="F38" s="6"/>
      <c r="G38" s="5"/>
      <c r="H38" s="5"/>
      <c r="I38" s="5"/>
      <c r="J38" s="5"/>
      <c r="K38" s="5"/>
    </row>
    <row r="39" spans="1:30" x14ac:dyDescent="0.2">
      <c r="B39" s="5"/>
      <c r="C39" s="54"/>
      <c r="F39" s="6"/>
      <c r="G39" s="5"/>
      <c r="H39" s="5"/>
      <c r="I39" s="55"/>
      <c r="J39" s="55"/>
      <c r="K39" s="55"/>
      <c r="L39" s="55"/>
    </row>
    <row r="40" spans="1:30" x14ac:dyDescent="0.2">
      <c r="B40" s="5" t="s">
        <v>19</v>
      </c>
      <c r="C40" s="54"/>
      <c r="F40" s="6"/>
      <c r="G40" s="5"/>
      <c r="H40" s="5"/>
      <c r="I40" s="5"/>
      <c r="J40" s="5"/>
      <c r="K40" s="5"/>
    </row>
    <row r="41" spans="1:30" x14ac:dyDescent="0.2">
      <c r="B41" s="5"/>
      <c r="C41" s="53"/>
      <c r="G41" s="5"/>
      <c r="H41" s="5"/>
      <c r="I41" s="5"/>
      <c r="J41" s="5"/>
      <c r="K41" s="5"/>
    </row>
    <row r="42" spans="1:30" x14ac:dyDescent="0.2">
      <c r="B42" s="5"/>
      <c r="C42" s="54"/>
      <c r="G42" s="5"/>
      <c r="H42" s="5"/>
      <c r="I42" s="5"/>
      <c r="J42" s="5"/>
      <c r="K42" s="5"/>
    </row>
    <row r="43" spans="1:30" x14ac:dyDescent="0.2">
      <c r="B43" s="5"/>
      <c r="C43" s="54"/>
      <c r="G43" s="5"/>
      <c r="H43" s="5"/>
      <c r="I43" s="5"/>
      <c r="J43" s="5"/>
      <c r="K43" s="5"/>
    </row>
    <row r="44" spans="1:30" x14ac:dyDescent="0.2">
      <c r="C44" s="54"/>
      <c r="F44" s="6"/>
      <c r="G44" s="5"/>
      <c r="H44" s="5"/>
      <c r="I44" s="5"/>
      <c r="J44" s="5"/>
      <c r="K44" s="5"/>
    </row>
    <row r="45" spans="1:30" x14ac:dyDescent="0.2">
      <c r="C45" s="54"/>
      <c r="G45" s="5"/>
      <c r="H45" s="5"/>
      <c r="I45" s="5"/>
      <c r="J45" s="5"/>
      <c r="K45" s="5"/>
    </row>
    <row r="46" spans="1:30" x14ac:dyDescent="0.2">
      <c r="C46" s="6"/>
    </row>
    <row r="47" spans="1:30" x14ac:dyDescent="0.2">
      <c r="C47" s="5"/>
    </row>
  </sheetData>
  <mergeCells count="16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3:AD47"/>
  <sheetViews>
    <sheetView workbookViewId="0">
      <selection activeCell="A7" sqref="A7:L9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76" t="s">
        <v>20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30" ht="13.5" customHeight="1" x14ac:dyDescent="0.2">
      <c r="A4" s="77" t="s">
        <v>24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30" ht="13.5" customHeight="1" x14ac:dyDescent="0.2">
      <c r="A5" s="84" t="s">
        <v>23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30" ht="13.5" customHeigh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30" ht="13.5" customHeight="1" x14ac:dyDescent="0.2"/>
    <row r="8" spans="1:30" ht="13.5" customHeight="1" x14ac:dyDescent="0.2">
      <c r="A8" s="83" t="s">
        <v>61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30" ht="13.5" customHeight="1" x14ac:dyDescent="0.2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</row>
    <row r="10" spans="1:30" ht="13.5" customHeight="1" x14ac:dyDescent="0.2">
      <c r="L10" s="47" t="s">
        <v>26</v>
      </c>
    </row>
    <row r="11" spans="1:30" ht="13.5" customHeight="1" x14ac:dyDescent="0.2">
      <c r="A11" s="9" t="s">
        <v>1</v>
      </c>
      <c r="B11" s="80" t="s">
        <v>39</v>
      </c>
      <c r="C11" s="85" t="s">
        <v>30</v>
      </c>
      <c r="D11" s="85" t="s">
        <v>31</v>
      </c>
      <c r="E11" s="85" t="s">
        <v>32</v>
      </c>
      <c r="F11" s="85" t="s">
        <v>36</v>
      </c>
      <c r="G11" s="85" t="s">
        <v>33</v>
      </c>
      <c r="H11" s="85" t="s">
        <v>29</v>
      </c>
      <c r="I11" s="85" t="s">
        <v>34</v>
      </c>
      <c r="J11" s="85" t="s">
        <v>35</v>
      </c>
      <c r="K11" s="85" t="s">
        <v>38</v>
      </c>
      <c r="L11" s="85" t="s">
        <v>0</v>
      </c>
    </row>
    <row r="12" spans="1:30" ht="13.5" customHeight="1" x14ac:dyDescent="0.2">
      <c r="A12" s="10" t="s">
        <v>2</v>
      </c>
      <c r="B12" s="81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30" ht="13.5" customHeight="1" x14ac:dyDescent="0.2">
      <c r="A13" s="11" t="s">
        <v>3</v>
      </c>
      <c r="B13" s="82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30" ht="13.5" customHeight="1" x14ac:dyDescent="0.2">
      <c r="A14" s="48">
        <v>1</v>
      </c>
      <c r="B14" s="14" t="s">
        <v>5</v>
      </c>
      <c r="C14" s="12">
        <v>3936672.93</v>
      </c>
      <c r="D14" s="12">
        <v>1358234.23</v>
      </c>
      <c r="E14" s="12">
        <v>61100.52</v>
      </c>
      <c r="F14" s="12">
        <v>0</v>
      </c>
      <c r="G14" s="12">
        <v>33194.97</v>
      </c>
      <c r="H14" s="12">
        <v>121671.64</v>
      </c>
      <c r="I14" s="12">
        <v>280217.40999999997</v>
      </c>
      <c r="J14" s="12">
        <v>151541.26</v>
      </c>
      <c r="K14" s="12">
        <v>1113759</v>
      </c>
      <c r="L14" s="12">
        <f>SUM(C14:K14)</f>
        <v>7056391.959999999</v>
      </c>
      <c r="N14" s="49"/>
      <c r="O14" s="69"/>
      <c r="P14" s="49"/>
      <c r="Q14" s="49"/>
      <c r="R14" s="49"/>
      <c r="S14" s="50"/>
      <c r="T14" s="50"/>
      <c r="U14" s="50"/>
      <c r="V14" s="50"/>
      <c r="W14" s="49"/>
      <c r="X14" s="49"/>
      <c r="Y14" s="49"/>
      <c r="Z14" s="49"/>
      <c r="AA14" s="49"/>
      <c r="AB14" s="49"/>
      <c r="AC14" s="49"/>
      <c r="AD14" s="49"/>
    </row>
    <row r="15" spans="1:30" ht="13.5" customHeight="1" x14ac:dyDescent="0.2">
      <c r="A15" s="48">
        <v>2</v>
      </c>
      <c r="B15" s="14" t="s">
        <v>6</v>
      </c>
      <c r="C15" s="12">
        <v>2813063.23</v>
      </c>
      <c r="D15" s="12">
        <v>884044.63</v>
      </c>
      <c r="E15" s="12">
        <v>89634.78</v>
      </c>
      <c r="F15" s="12">
        <v>0</v>
      </c>
      <c r="G15" s="12">
        <v>26066.160000000003</v>
      </c>
      <c r="H15" s="12">
        <v>49294.79</v>
      </c>
      <c r="I15" s="12">
        <v>133548.79</v>
      </c>
      <c r="J15" s="12">
        <v>62074.61</v>
      </c>
      <c r="K15" s="12">
        <v>80081</v>
      </c>
      <c r="L15" s="12">
        <f t="shared" ref="L15:L33" si="0">SUM(C15:K15)</f>
        <v>4137807.9899999998</v>
      </c>
      <c r="N15" s="49"/>
      <c r="O15" s="69"/>
      <c r="P15" s="49"/>
      <c r="Q15" s="49"/>
      <c r="R15" s="49"/>
      <c r="S15" s="50"/>
      <c r="T15" s="50"/>
      <c r="U15" s="50"/>
      <c r="V15" s="50"/>
      <c r="W15" s="49"/>
      <c r="X15" s="49"/>
      <c r="Y15" s="49"/>
      <c r="Z15" s="49"/>
      <c r="AA15" s="49"/>
      <c r="AB15" s="49"/>
      <c r="AC15" s="49"/>
      <c r="AD15" s="49"/>
    </row>
    <row r="16" spans="1:30" ht="13.5" customHeight="1" x14ac:dyDescent="0.2">
      <c r="A16" s="48">
        <v>3</v>
      </c>
      <c r="B16" s="14" t="s">
        <v>21</v>
      </c>
      <c r="C16" s="12">
        <v>2679624.3199999998</v>
      </c>
      <c r="D16" s="12">
        <v>825627.81</v>
      </c>
      <c r="E16" s="12">
        <v>94907.41</v>
      </c>
      <c r="F16" s="12">
        <v>0</v>
      </c>
      <c r="G16" s="12">
        <v>25288.39</v>
      </c>
      <c r="H16" s="12">
        <v>36057.300000000003</v>
      </c>
      <c r="I16" s="12">
        <v>116910.71</v>
      </c>
      <c r="J16" s="12">
        <v>45443.85</v>
      </c>
      <c r="K16" s="12">
        <v>140217</v>
      </c>
      <c r="L16" s="12">
        <f t="shared" si="0"/>
        <v>3964076.79</v>
      </c>
      <c r="N16" s="49"/>
      <c r="O16" s="69"/>
      <c r="P16" s="49"/>
      <c r="Q16" s="49"/>
      <c r="R16" s="49"/>
      <c r="S16" s="50"/>
      <c r="T16" s="50"/>
      <c r="U16" s="50"/>
      <c r="V16" s="50"/>
      <c r="W16" s="49"/>
      <c r="X16" s="49"/>
      <c r="Y16" s="49"/>
      <c r="Z16" s="49"/>
      <c r="AA16" s="49"/>
      <c r="AB16" s="49"/>
      <c r="AC16" s="49"/>
      <c r="AD16" s="49"/>
    </row>
    <row r="17" spans="1:30" ht="13.5" customHeight="1" x14ac:dyDescent="0.2">
      <c r="A17" s="48">
        <v>4</v>
      </c>
      <c r="B17" s="14" t="s">
        <v>22</v>
      </c>
      <c r="C17" s="12">
        <v>5009197.95</v>
      </c>
      <c r="D17" s="12">
        <v>2339238.2599999998</v>
      </c>
      <c r="E17" s="12">
        <v>78779.350000000006</v>
      </c>
      <c r="F17" s="12">
        <v>335.05</v>
      </c>
      <c r="G17" s="12">
        <v>78321.09</v>
      </c>
      <c r="H17" s="12">
        <v>394550.72</v>
      </c>
      <c r="I17" s="12">
        <v>573861.67000000004</v>
      </c>
      <c r="J17" s="12">
        <v>391609.61</v>
      </c>
      <c r="K17" s="12">
        <v>571253</v>
      </c>
      <c r="L17" s="12">
        <f t="shared" si="0"/>
        <v>9437146.6999999993</v>
      </c>
      <c r="N17" s="49"/>
      <c r="O17" s="69"/>
      <c r="P17" s="49"/>
      <c r="Q17" s="49"/>
      <c r="R17" s="49"/>
      <c r="S17" s="50"/>
      <c r="T17" s="50"/>
      <c r="U17" s="50"/>
      <c r="V17" s="50"/>
      <c r="W17" s="49"/>
      <c r="X17" s="49"/>
      <c r="Y17" s="49"/>
      <c r="Z17" s="49"/>
      <c r="AA17" s="49"/>
      <c r="AB17" s="49"/>
      <c r="AC17" s="49"/>
      <c r="AD17" s="49"/>
    </row>
    <row r="18" spans="1:30" ht="13.5" customHeight="1" x14ac:dyDescent="0.2">
      <c r="A18" s="48">
        <v>5</v>
      </c>
      <c r="B18" s="14" t="s">
        <v>7</v>
      </c>
      <c r="C18" s="12">
        <v>5341616.16</v>
      </c>
      <c r="D18" s="12">
        <v>1944152.74</v>
      </c>
      <c r="E18" s="12">
        <v>47608.78</v>
      </c>
      <c r="F18" s="12">
        <v>0</v>
      </c>
      <c r="G18" s="12">
        <v>50504.149999999994</v>
      </c>
      <c r="H18" s="12">
        <v>229662.28</v>
      </c>
      <c r="I18" s="12">
        <v>453345.73</v>
      </c>
      <c r="J18" s="12">
        <v>278080.53000000003</v>
      </c>
      <c r="K18" s="12">
        <v>0</v>
      </c>
      <c r="L18" s="12">
        <f t="shared" si="0"/>
        <v>8344970.370000002</v>
      </c>
      <c r="N18" s="49"/>
      <c r="O18" s="69"/>
      <c r="P18" s="49"/>
      <c r="Q18" s="49"/>
      <c r="R18" s="49"/>
      <c r="S18" s="50"/>
      <c r="T18" s="50"/>
      <c r="U18" s="50"/>
      <c r="V18" s="50"/>
      <c r="W18" s="49"/>
      <c r="X18" s="49"/>
      <c r="Y18" s="49"/>
      <c r="Z18" s="49"/>
      <c r="AA18" s="49"/>
      <c r="AB18" s="49"/>
      <c r="AC18" s="49"/>
      <c r="AD18" s="49"/>
    </row>
    <row r="19" spans="1:30" ht="13.5" customHeight="1" x14ac:dyDescent="0.2">
      <c r="A19" s="48">
        <v>6</v>
      </c>
      <c r="B19" s="14" t="s">
        <v>17</v>
      </c>
      <c r="C19" s="12">
        <v>2289693.0299999998</v>
      </c>
      <c r="D19" s="12">
        <v>598771.61</v>
      </c>
      <c r="E19" s="12">
        <v>147478.67000000001</v>
      </c>
      <c r="F19" s="12">
        <v>0</v>
      </c>
      <c r="G19" s="12">
        <v>31470.41</v>
      </c>
      <c r="H19" s="12">
        <v>106014.9</v>
      </c>
      <c r="I19" s="12">
        <v>509370.45</v>
      </c>
      <c r="J19" s="12">
        <v>135133.20000000001</v>
      </c>
      <c r="K19" s="12">
        <v>730536</v>
      </c>
      <c r="L19" s="12">
        <f t="shared" si="0"/>
        <v>4548468.2699999996</v>
      </c>
      <c r="N19" s="49"/>
      <c r="O19" s="69"/>
      <c r="P19" s="49"/>
      <c r="Q19" s="49"/>
      <c r="R19" s="49"/>
      <c r="S19" s="50"/>
      <c r="T19" s="50"/>
      <c r="U19" s="50"/>
      <c r="V19" s="50"/>
      <c r="W19" s="49"/>
      <c r="X19" s="49"/>
      <c r="Y19" s="49"/>
      <c r="Z19" s="49"/>
      <c r="AA19" s="49"/>
      <c r="AB19" s="49"/>
      <c r="AC19" s="49"/>
      <c r="AD19" s="49"/>
    </row>
    <row r="20" spans="1:30" x14ac:dyDescent="0.2">
      <c r="A20" s="48">
        <v>7</v>
      </c>
      <c r="B20" s="14" t="s">
        <v>18</v>
      </c>
      <c r="C20" s="12">
        <v>1963978.55</v>
      </c>
      <c r="D20" s="12">
        <v>545120.64</v>
      </c>
      <c r="E20" s="12">
        <v>144687.28</v>
      </c>
      <c r="F20" s="12">
        <v>0</v>
      </c>
      <c r="G20" s="12">
        <v>22104.769999999997</v>
      </c>
      <c r="H20" s="12">
        <v>36546.620000000003</v>
      </c>
      <c r="I20" s="12">
        <v>162266.62</v>
      </c>
      <c r="J20" s="12">
        <v>46282.45</v>
      </c>
      <c r="K20" s="12">
        <v>0</v>
      </c>
      <c r="L20" s="12">
        <f t="shared" si="0"/>
        <v>2920986.93</v>
      </c>
      <c r="N20" s="49"/>
      <c r="O20" s="69"/>
      <c r="P20" s="49"/>
      <c r="Q20" s="49"/>
      <c r="R20" s="49"/>
      <c r="S20" s="50"/>
      <c r="T20" s="50"/>
      <c r="U20" s="50"/>
      <c r="V20" s="50"/>
      <c r="W20" s="49"/>
      <c r="X20" s="49"/>
      <c r="Y20" s="49"/>
      <c r="Z20" s="49"/>
      <c r="AA20" s="49"/>
      <c r="AB20" s="49"/>
      <c r="AC20" s="49"/>
      <c r="AD20" s="49"/>
    </row>
    <row r="21" spans="1:30" x14ac:dyDescent="0.2">
      <c r="A21" s="48">
        <v>8</v>
      </c>
      <c r="B21" s="14" t="s">
        <v>8</v>
      </c>
      <c r="C21" s="12">
        <v>3417215.95</v>
      </c>
      <c r="D21" s="12">
        <v>1176404.3400000001</v>
      </c>
      <c r="E21" s="12">
        <v>70095.02</v>
      </c>
      <c r="F21" s="12">
        <v>0</v>
      </c>
      <c r="G21" s="12">
        <v>28459.809999999998</v>
      </c>
      <c r="H21" s="12">
        <v>90281.37</v>
      </c>
      <c r="I21" s="12">
        <v>201643.88</v>
      </c>
      <c r="J21" s="12">
        <v>112599</v>
      </c>
      <c r="K21" s="12">
        <v>14873</v>
      </c>
      <c r="L21" s="12">
        <f t="shared" si="0"/>
        <v>5111572.3699999992</v>
      </c>
      <c r="N21" s="49"/>
      <c r="O21" s="69"/>
      <c r="P21" s="49"/>
      <c r="Q21" s="49"/>
      <c r="R21" s="49"/>
      <c r="S21" s="50"/>
      <c r="T21" s="50"/>
      <c r="U21" s="50"/>
      <c r="V21" s="50"/>
      <c r="W21" s="49"/>
      <c r="X21" s="49"/>
      <c r="Y21" s="49"/>
      <c r="Z21" s="49"/>
      <c r="AA21" s="49"/>
      <c r="AB21" s="49"/>
      <c r="AC21" s="49"/>
      <c r="AD21" s="49"/>
    </row>
    <row r="22" spans="1:30" x14ac:dyDescent="0.2">
      <c r="A22" s="48">
        <v>9</v>
      </c>
      <c r="B22" s="14" t="s">
        <v>9</v>
      </c>
      <c r="C22" s="12">
        <v>3139424.49</v>
      </c>
      <c r="D22" s="12">
        <v>1000814.64</v>
      </c>
      <c r="E22" s="12">
        <v>78779.350000000006</v>
      </c>
      <c r="F22" s="12">
        <v>0</v>
      </c>
      <c r="G22" s="12">
        <v>28016.79</v>
      </c>
      <c r="H22" s="12">
        <v>55873.2</v>
      </c>
      <c r="I22" s="12">
        <v>177370.37</v>
      </c>
      <c r="J22" s="12">
        <v>70708.160000000003</v>
      </c>
      <c r="K22" s="12">
        <v>0</v>
      </c>
      <c r="L22" s="12">
        <f t="shared" si="0"/>
        <v>4550987.0000000009</v>
      </c>
      <c r="N22" s="49"/>
      <c r="O22" s="69"/>
      <c r="P22" s="49"/>
      <c r="Q22" s="49"/>
      <c r="R22" s="49"/>
      <c r="S22" s="50"/>
      <c r="T22" s="50"/>
      <c r="U22" s="50"/>
      <c r="V22" s="50"/>
      <c r="W22" s="49"/>
      <c r="X22" s="49"/>
      <c r="Y22" s="49"/>
      <c r="Z22" s="49"/>
      <c r="AA22" s="49"/>
      <c r="AB22" s="49"/>
      <c r="AC22" s="49"/>
      <c r="AD22" s="49"/>
    </row>
    <row r="23" spans="1:30" x14ac:dyDescent="0.2">
      <c r="A23" s="48">
        <v>10</v>
      </c>
      <c r="B23" s="14" t="s">
        <v>16</v>
      </c>
      <c r="C23" s="12">
        <v>2144344.7599999998</v>
      </c>
      <c r="D23" s="12">
        <v>573240.15</v>
      </c>
      <c r="E23" s="12">
        <v>138329.1</v>
      </c>
      <c r="F23" s="12">
        <v>0</v>
      </c>
      <c r="G23" s="12">
        <v>25551.200000000001</v>
      </c>
      <c r="H23" s="12">
        <v>41843.300000000003</v>
      </c>
      <c r="I23" s="12">
        <v>180484.45</v>
      </c>
      <c r="J23" s="12">
        <v>53348.76</v>
      </c>
      <c r="K23" s="12">
        <v>1476786</v>
      </c>
      <c r="L23" s="12">
        <f t="shared" si="0"/>
        <v>4633927.72</v>
      </c>
      <c r="N23" s="49"/>
      <c r="O23" s="69"/>
      <c r="P23" s="49"/>
      <c r="Q23" s="49"/>
      <c r="R23" s="49"/>
      <c r="S23" s="50"/>
      <c r="T23" s="50"/>
      <c r="U23" s="50"/>
      <c r="V23" s="50"/>
      <c r="W23" s="49"/>
      <c r="X23" s="49"/>
      <c r="Y23" s="49"/>
      <c r="Z23" s="49"/>
      <c r="AA23" s="49"/>
      <c r="AB23" s="49"/>
      <c r="AC23" s="49"/>
      <c r="AD23" s="49"/>
    </row>
    <row r="24" spans="1:30" x14ac:dyDescent="0.2">
      <c r="A24" s="48">
        <v>11</v>
      </c>
      <c r="B24" s="14" t="s">
        <v>10</v>
      </c>
      <c r="C24" s="12">
        <v>3442353.05</v>
      </c>
      <c r="D24" s="12">
        <v>1384315.43</v>
      </c>
      <c r="E24" s="12">
        <v>77848.89</v>
      </c>
      <c r="F24" s="12">
        <v>0</v>
      </c>
      <c r="G24" s="12">
        <v>35564.129999999997</v>
      </c>
      <c r="H24" s="12">
        <v>111909.06</v>
      </c>
      <c r="I24" s="12">
        <v>362939.79</v>
      </c>
      <c r="J24" s="12">
        <v>141048.85</v>
      </c>
      <c r="K24" s="12">
        <v>18991</v>
      </c>
      <c r="L24" s="12">
        <f t="shared" si="0"/>
        <v>5574970.1999999983</v>
      </c>
      <c r="N24" s="49"/>
      <c r="O24" s="69"/>
      <c r="P24" s="49"/>
      <c r="Q24" s="49"/>
      <c r="R24" s="49"/>
      <c r="S24" s="50"/>
      <c r="T24" s="50"/>
      <c r="U24" s="50"/>
      <c r="V24" s="50"/>
      <c r="W24" s="49"/>
      <c r="X24" s="49"/>
      <c r="Y24" s="49"/>
      <c r="Z24" s="49"/>
      <c r="AA24" s="49"/>
      <c r="AB24" s="49"/>
      <c r="AC24" s="49"/>
      <c r="AD24" s="49"/>
    </row>
    <row r="25" spans="1:30" x14ac:dyDescent="0.2">
      <c r="A25" s="48">
        <v>12</v>
      </c>
      <c r="B25" s="14" t="s">
        <v>11</v>
      </c>
      <c r="C25" s="12">
        <v>4727454.01</v>
      </c>
      <c r="D25" s="12">
        <v>1205519.25</v>
      </c>
      <c r="E25" s="12">
        <v>66528.23</v>
      </c>
      <c r="F25" s="12">
        <v>2.25</v>
      </c>
      <c r="G25" s="12">
        <v>60295.509999999995</v>
      </c>
      <c r="H25" s="12">
        <v>73360.160000000003</v>
      </c>
      <c r="I25" s="12">
        <v>195331.57</v>
      </c>
      <c r="J25" s="12">
        <v>92695.4</v>
      </c>
      <c r="K25" s="12">
        <v>1352552</v>
      </c>
      <c r="L25" s="12">
        <f t="shared" si="0"/>
        <v>7773738.3800000008</v>
      </c>
      <c r="N25" s="49"/>
      <c r="O25" s="69"/>
      <c r="P25" s="49"/>
      <c r="Q25" s="49"/>
      <c r="R25" s="49"/>
      <c r="S25" s="50"/>
      <c r="T25" s="50"/>
      <c r="U25" s="50"/>
      <c r="V25" s="50"/>
      <c r="W25" s="49"/>
      <c r="X25" s="49"/>
      <c r="Y25" s="49"/>
      <c r="Z25" s="49"/>
      <c r="AA25" s="49"/>
      <c r="AB25" s="49"/>
      <c r="AC25" s="49"/>
      <c r="AD25" s="49"/>
    </row>
    <row r="26" spans="1:30" x14ac:dyDescent="0.2">
      <c r="A26" s="48">
        <v>13</v>
      </c>
      <c r="B26" s="14" t="s">
        <v>12</v>
      </c>
      <c r="C26" s="12">
        <v>4962465.4000000004</v>
      </c>
      <c r="D26" s="12">
        <v>1703416.39</v>
      </c>
      <c r="E26" s="12">
        <v>47143.55</v>
      </c>
      <c r="F26" s="12">
        <v>0</v>
      </c>
      <c r="G26" s="12">
        <v>39299.11</v>
      </c>
      <c r="H26" s="12">
        <v>130826.26</v>
      </c>
      <c r="I26" s="12">
        <v>254020.61</v>
      </c>
      <c r="J26" s="12">
        <v>166509.56</v>
      </c>
      <c r="K26" s="12">
        <v>0</v>
      </c>
      <c r="L26" s="12">
        <f t="shared" si="0"/>
        <v>7303680.8799999999</v>
      </c>
      <c r="N26" s="49"/>
      <c r="O26" s="69"/>
      <c r="P26" s="49"/>
      <c r="Q26" s="49"/>
      <c r="R26" s="49"/>
      <c r="S26" s="50"/>
      <c r="T26" s="50"/>
      <c r="U26" s="50"/>
      <c r="V26" s="50"/>
      <c r="W26" s="49"/>
      <c r="X26" s="49"/>
      <c r="Y26" s="49"/>
      <c r="Z26" s="49"/>
      <c r="AA26" s="49"/>
      <c r="AB26" s="49"/>
      <c r="AC26" s="49"/>
      <c r="AD26" s="49"/>
    </row>
    <row r="27" spans="1:30" x14ac:dyDescent="0.2">
      <c r="A27" s="48">
        <v>14</v>
      </c>
      <c r="B27" s="14" t="s">
        <v>37</v>
      </c>
      <c r="C27" s="12">
        <v>2485407.7599999998</v>
      </c>
      <c r="D27" s="12">
        <v>973708.35</v>
      </c>
      <c r="E27" s="12">
        <v>103901.9</v>
      </c>
      <c r="F27" s="12">
        <v>0</v>
      </c>
      <c r="G27" s="12">
        <v>24080.71</v>
      </c>
      <c r="H27" s="12">
        <v>24731.19</v>
      </c>
      <c r="I27" s="12">
        <v>92831.42</v>
      </c>
      <c r="J27" s="12">
        <v>31135.21</v>
      </c>
      <c r="K27" s="12">
        <v>0</v>
      </c>
      <c r="L27" s="12">
        <f t="shared" si="0"/>
        <v>3735796.5399999996</v>
      </c>
      <c r="N27" s="49"/>
      <c r="O27" s="69"/>
      <c r="P27" s="49"/>
      <c r="Q27" s="49"/>
      <c r="R27" s="49"/>
      <c r="S27" s="50"/>
      <c r="T27" s="50"/>
      <c r="U27" s="50"/>
      <c r="V27" s="50"/>
      <c r="W27" s="49"/>
      <c r="X27" s="49"/>
      <c r="Y27" s="49"/>
      <c r="Z27" s="49"/>
      <c r="AA27" s="49"/>
      <c r="AB27" s="49"/>
      <c r="AC27" s="49"/>
      <c r="AD27" s="49"/>
    </row>
    <row r="28" spans="1:30" x14ac:dyDescent="0.2">
      <c r="A28" s="48">
        <v>15</v>
      </c>
      <c r="B28" s="14" t="s">
        <v>28</v>
      </c>
      <c r="C28" s="12">
        <v>3192709.32</v>
      </c>
      <c r="D28" s="12">
        <v>1010630.35</v>
      </c>
      <c r="E28" s="12">
        <v>78779.350000000006</v>
      </c>
      <c r="F28" s="12">
        <v>277.31</v>
      </c>
      <c r="G28" s="12">
        <v>29450.36</v>
      </c>
      <c r="H28" s="12">
        <v>75299.179999999993</v>
      </c>
      <c r="I28" s="12">
        <v>174523.59</v>
      </c>
      <c r="J28" s="12">
        <v>94354.23</v>
      </c>
      <c r="K28" s="12">
        <v>21440</v>
      </c>
      <c r="L28" s="12">
        <f t="shared" si="0"/>
        <v>4677463.6899999995</v>
      </c>
      <c r="N28" s="49"/>
      <c r="O28" s="69"/>
      <c r="P28" s="49"/>
      <c r="Q28" s="49"/>
      <c r="R28" s="49"/>
      <c r="S28" s="50"/>
      <c r="T28" s="50"/>
      <c r="U28" s="50"/>
      <c r="V28" s="50"/>
      <c r="W28" s="49"/>
      <c r="X28" s="49"/>
      <c r="Y28" s="49"/>
      <c r="Z28" s="49"/>
      <c r="AA28" s="49"/>
      <c r="AB28" s="49"/>
      <c r="AC28" s="49"/>
      <c r="AD28" s="49"/>
    </row>
    <row r="29" spans="1:30" x14ac:dyDescent="0.2">
      <c r="A29" s="48">
        <v>16</v>
      </c>
      <c r="B29" s="14" t="s">
        <v>25</v>
      </c>
      <c r="C29" s="12">
        <v>8421532.7400000002</v>
      </c>
      <c r="D29" s="12">
        <v>4108331.59</v>
      </c>
      <c r="E29" s="12">
        <v>26363.17</v>
      </c>
      <c r="F29" s="12">
        <v>41.48</v>
      </c>
      <c r="G29" s="12">
        <v>59041.97</v>
      </c>
      <c r="H29" s="12">
        <v>297238.13</v>
      </c>
      <c r="I29" s="12">
        <v>623704.66</v>
      </c>
      <c r="J29" s="12">
        <v>371589.03</v>
      </c>
      <c r="K29" s="12">
        <v>2846562</v>
      </c>
      <c r="L29" s="12">
        <f t="shared" si="0"/>
        <v>16754404.770000001</v>
      </c>
      <c r="N29" s="49"/>
      <c r="O29" s="69"/>
      <c r="P29" s="49"/>
      <c r="Q29" s="49"/>
      <c r="R29" s="49"/>
      <c r="S29" s="50"/>
      <c r="T29" s="50"/>
      <c r="U29" s="50"/>
      <c r="V29" s="50"/>
      <c r="W29" s="49"/>
      <c r="X29" s="49"/>
      <c r="Y29" s="49"/>
      <c r="Z29" s="49"/>
      <c r="AA29" s="49"/>
      <c r="AB29" s="49"/>
      <c r="AC29" s="49"/>
      <c r="AD29" s="49"/>
    </row>
    <row r="30" spans="1:30" x14ac:dyDescent="0.2">
      <c r="A30" s="48">
        <v>17</v>
      </c>
      <c r="B30" s="14" t="s">
        <v>13</v>
      </c>
      <c r="C30" s="12">
        <v>4042011.16</v>
      </c>
      <c r="D30" s="12">
        <v>1340345.6299999999</v>
      </c>
      <c r="E30" s="12">
        <v>63271.61</v>
      </c>
      <c r="F30" s="12">
        <v>0</v>
      </c>
      <c r="G30" s="12">
        <v>38439.5</v>
      </c>
      <c r="H30" s="12">
        <v>131104.79999999999</v>
      </c>
      <c r="I30" s="12">
        <v>330869.17</v>
      </c>
      <c r="J30" s="12">
        <v>163090.74</v>
      </c>
      <c r="K30" s="12">
        <v>767087</v>
      </c>
      <c r="L30" s="12">
        <f t="shared" si="0"/>
        <v>6876219.6100000003</v>
      </c>
      <c r="N30" s="49"/>
      <c r="O30" s="69"/>
      <c r="P30" s="49"/>
      <c r="Q30" s="49"/>
      <c r="R30" s="49"/>
      <c r="S30" s="50"/>
      <c r="T30" s="50"/>
      <c r="U30" s="50"/>
      <c r="V30" s="50"/>
      <c r="W30" s="49"/>
      <c r="X30" s="49"/>
      <c r="Y30" s="49"/>
      <c r="Z30" s="49"/>
      <c r="AA30" s="49"/>
      <c r="AB30" s="49"/>
      <c r="AC30" s="49"/>
      <c r="AD30" s="49"/>
    </row>
    <row r="31" spans="1:30" x14ac:dyDescent="0.2">
      <c r="A31" s="48">
        <v>18</v>
      </c>
      <c r="B31" s="14" t="s">
        <v>4</v>
      </c>
      <c r="C31" s="12">
        <v>36820711.890000001</v>
      </c>
      <c r="D31" s="12">
        <v>15282366.74</v>
      </c>
      <c r="E31" s="12">
        <v>5737.87</v>
      </c>
      <c r="F31" s="12">
        <v>288</v>
      </c>
      <c r="G31" s="12">
        <v>207206.44</v>
      </c>
      <c r="H31" s="12">
        <v>1542760.63</v>
      </c>
      <c r="I31" s="12">
        <v>2129456.87</v>
      </c>
      <c r="J31" s="12">
        <v>1488557.22</v>
      </c>
      <c r="K31" s="12">
        <v>9029216</v>
      </c>
      <c r="L31" s="12">
        <f t="shared" si="0"/>
        <v>66506301.659999996</v>
      </c>
      <c r="N31" s="49"/>
      <c r="O31" s="69"/>
      <c r="P31" s="49"/>
      <c r="Q31" s="49"/>
      <c r="R31" s="49"/>
      <c r="S31" s="50"/>
      <c r="T31" s="50"/>
      <c r="U31" s="50"/>
      <c r="V31" s="50"/>
      <c r="W31" s="49"/>
      <c r="X31" s="49"/>
      <c r="Y31" s="49"/>
      <c r="Z31" s="49"/>
      <c r="AA31" s="49"/>
      <c r="AB31" s="49"/>
      <c r="AC31" s="49"/>
      <c r="AD31" s="49"/>
    </row>
    <row r="32" spans="1:30" x14ac:dyDescent="0.2">
      <c r="A32" s="48">
        <v>19</v>
      </c>
      <c r="B32" s="14" t="s">
        <v>14</v>
      </c>
      <c r="C32" s="12">
        <v>3812535.2</v>
      </c>
      <c r="D32" s="12">
        <v>1549693.27</v>
      </c>
      <c r="E32" s="12">
        <v>58464.22</v>
      </c>
      <c r="F32" s="12">
        <v>0</v>
      </c>
      <c r="G32" s="12">
        <v>26440.28</v>
      </c>
      <c r="H32" s="12">
        <v>98954.99</v>
      </c>
      <c r="I32" s="12">
        <v>206109.26</v>
      </c>
      <c r="J32" s="12">
        <v>124533.75999999999</v>
      </c>
      <c r="K32" s="12">
        <v>3063770</v>
      </c>
      <c r="L32" s="12">
        <f t="shared" si="0"/>
        <v>8940500.9800000004</v>
      </c>
      <c r="N32" s="49"/>
      <c r="O32" s="69"/>
      <c r="P32" s="49"/>
      <c r="Q32" s="49"/>
      <c r="R32" s="49"/>
      <c r="S32" s="50"/>
      <c r="T32" s="50"/>
      <c r="U32" s="50"/>
      <c r="V32" s="50"/>
      <c r="W32" s="49"/>
      <c r="X32" s="49"/>
      <c r="Y32" s="49"/>
      <c r="Z32" s="49"/>
      <c r="AA32" s="49"/>
      <c r="AB32" s="49"/>
      <c r="AC32" s="49"/>
      <c r="AD32" s="49"/>
    </row>
    <row r="33" spans="1:30" x14ac:dyDescent="0.2">
      <c r="A33" s="48">
        <v>20</v>
      </c>
      <c r="B33" s="14" t="s">
        <v>15</v>
      </c>
      <c r="C33" s="12">
        <v>3831202.25</v>
      </c>
      <c r="D33" s="12">
        <v>1314699.95</v>
      </c>
      <c r="E33" s="12">
        <v>71335.649999999994</v>
      </c>
      <c r="F33" s="12">
        <v>0</v>
      </c>
      <c r="G33" s="12">
        <v>40802.94</v>
      </c>
      <c r="H33" s="12">
        <v>154503.96</v>
      </c>
      <c r="I33" s="12">
        <v>289704.36</v>
      </c>
      <c r="J33" s="12">
        <v>190367</v>
      </c>
      <c r="K33" s="12">
        <v>2333362</v>
      </c>
      <c r="L33" s="12">
        <f t="shared" si="0"/>
        <v>8225978.1100000013</v>
      </c>
      <c r="N33" s="49"/>
      <c r="O33" s="69"/>
      <c r="P33" s="49"/>
      <c r="Q33" s="49"/>
      <c r="R33" s="49"/>
      <c r="S33" s="50"/>
      <c r="T33" s="50"/>
      <c r="U33" s="50"/>
      <c r="V33" s="50"/>
      <c r="W33" s="49"/>
      <c r="X33" s="49"/>
      <c r="Y33" s="49"/>
      <c r="Z33" s="49"/>
      <c r="AA33" s="49"/>
      <c r="AB33" s="49"/>
      <c r="AC33" s="49"/>
      <c r="AD33" s="49"/>
    </row>
    <row r="34" spans="1:30" x14ac:dyDescent="0.2">
      <c r="A34" s="99" t="s">
        <v>0</v>
      </c>
      <c r="B34" s="100"/>
      <c r="C34" s="13">
        <f>SUM(C14:C33)</f>
        <v>108473214.14999999</v>
      </c>
      <c r="D34" s="13">
        <f t="shared" ref="D34:L34" si="1">SUM(D14:D33)</f>
        <v>41118676.000000007</v>
      </c>
      <c r="E34" s="13">
        <f t="shared" si="1"/>
        <v>1550774.7000000002</v>
      </c>
      <c r="F34" s="13">
        <f>SUM(F14:F33)</f>
        <v>944.09</v>
      </c>
      <c r="G34" s="13">
        <f>SUM(G14:G33)</f>
        <v>909598.69</v>
      </c>
      <c r="H34" s="13">
        <f t="shared" si="1"/>
        <v>3802484.4800000004</v>
      </c>
      <c r="I34" s="13">
        <f t="shared" si="1"/>
        <v>7448511.3799999999</v>
      </c>
      <c r="J34" s="13">
        <f t="shared" si="1"/>
        <v>4210702.43</v>
      </c>
      <c r="K34" s="13">
        <f t="shared" si="1"/>
        <v>23560485</v>
      </c>
      <c r="L34" s="13">
        <f t="shared" si="1"/>
        <v>191075390.91999999</v>
      </c>
      <c r="N34" s="51"/>
      <c r="O34" s="51"/>
      <c r="P34" s="51"/>
      <c r="Q34" s="51"/>
      <c r="R34" s="49"/>
      <c r="S34" s="50"/>
      <c r="T34" s="50"/>
      <c r="U34" s="50"/>
      <c r="V34" s="50"/>
      <c r="W34" s="49"/>
      <c r="X34" s="49"/>
      <c r="Y34" s="49"/>
      <c r="Z34" s="49"/>
      <c r="AA34" s="49"/>
      <c r="AB34" s="49"/>
      <c r="AC34" s="49"/>
      <c r="AD34" s="49"/>
    </row>
    <row r="35" spans="1:30" x14ac:dyDescent="0.2"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</row>
    <row r="36" spans="1:30" ht="12.75" customHeight="1" x14ac:dyDescent="0.2">
      <c r="B36" s="52"/>
      <c r="C36" s="63"/>
      <c r="D36" s="63"/>
      <c r="E36" s="63"/>
      <c r="F36" s="63"/>
      <c r="G36" s="63"/>
      <c r="H36" s="63"/>
      <c r="I36" s="63"/>
      <c r="J36" s="63"/>
      <c r="K36" s="63"/>
      <c r="L36" s="64"/>
    </row>
    <row r="37" spans="1:30" x14ac:dyDescent="0.2">
      <c r="B37" s="5" t="s">
        <v>19</v>
      </c>
      <c r="F37" s="6"/>
      <c r="G37" s="5"/>
      <c r="H37" s="5"/>
      <c r="I37" s="5"/>
      <c r="J37" s="5"/>
      <c r="K37" s="5"/>
    </row>
    <row r="38" spans="1:30" x14ac:dyDescent="0.2">
      <c r="B38" s="5" t="s">
        <v>19</v>
      </c>
      <c r="C38" s="53"/>
      <c r="F38" s="6"/>
      <c r="G38" s="5"/>
      <c r="H38" s="5"/>
      <c r="I38" s="5"/>
      <c r="J38" s="5"/>
      <c r="K38" s="5"/>
    </row>
    <row r="39" spans="1:30" x14ac:dyDescent="0.2">
      <c r="B39" s="5"/>
      <c r="C39" s="54"/>
      <c r="F39" s="6"/>
      <c r="G39" s="5"/>
      <c r="H39" s="5"/>
      <c r="I39" s="55"/>
      <c r="J39" s="55"/>
      <c r="K39" s="55"/>
      <c r="L39" s="55"/>
    </row>
    <row r="40" spans="1:30" x14ac:dyDescent="0.2">
      <c r="B40" s="5" t="s">
        <v>19</v>
      </c>
      <c r="C40" s="54"/>
      <c r="F40" s="6"/>
      <c r="G40" s="5"/>
      <c r="H40" s="5"/>
      <c r="I40" s="5"/>
      <c r="J40" s="5"/>
      <c r="K40" s="5"/>
    </row>
    <row r="41" spans="1:30" x14ac:dyDescent="0.2">
      <c r="B41" s="5"/>
      <c r="C41" s="53"/>
      <c r="G41" s="5"/>
      <c r="H41" s="5"/>
      <c r="I41" s="5"/>
      <c r="J41" s="5"/>
      <c r="K41" s="5"/>
    </row>
    <row r="42" spans="1:30" x14ac:dyDescent="0.2">
      <c r="B42" s="5"/>
      <c r="C42" s="54"/>
      <c r="G42" s="5"/>
      <c r="H42" s="5"/>
      <c r="I42" s="5"/>
      <c r="J42" s="5"/>
      <c r="K42" s="5"/>
    </row>
    <row r="43" spans="1:30" x14ac:dyDescent="0.2">
      <c r="B43" s="5"/>
      <c r="C43" s="54"/>
      <c r="G43" s="5"/>
      <c r="H43" s="5"/>
      <c r="I43" s="5"/>
      <c r="J43" s="5"/>
      <c r="K43" s="5"/>
    </row>
    <row r="44" spans="1:30" x14ac:dyDescent="0.2">
      <c r="C44" s="54"/>
      <c r="F44" s="6"/>
      <c r="G44" s="5"/>
      <c r="H44" s="5"/>
      <c r="I44" s="5"/>
      <c r="J44" s="5"/>
      <c r="K44" s="5"/>
    </row>
    <row r="45" spans="1:30" x14ac:dyDescent="0.2">
      <c r="C45" s="54"/>
      <c r="G45" s="5"/>
      <c r="H45" s="5"/>
      <c r="I45" s="5"/>
      <c r="J45" s="5"/>
      <c r="K45" s="5"/>
    </row>
    <row r="46" spans="1:30" x14ac:dyDescent="0.2">
      <c r="C46" s="6"/>
    </row>
    <row r="47" spans="1:30" x14ac:dyDescent="0.2">
      <c r="C47" s="5"/>
    </row>
  </sheetData>
  <mergeCells count="16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3:AD47"/>
  <sheetViews>
    <sheetView workbookViewId="0">
      <selection activeCell="A7" sqref="A7:L9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76" t="s">
        <v>20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30" ht="13.5" customHeight="1" x14ac:dyDescent="0.2">
      <c r="A4" s="77" t="s">
        <v>24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30" ht="13.5" customHeight="1" x14ac:dyDescent="0.2">
      <c r="A5" s="84" t="s">
        <v>23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30" ht="13.5" customHeight="1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30" ht="13.5" customHeight="1" x14ac:dyDescent="0.2"/>
    <row r="8" spans="1:30" ht="13.5" customHeight="1" x14ac:dyDescent="0.2">
      <c r="A8" s="83" t="s">
        <v>62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30" ht="13.5" customHeight="1" x14ac:dyDescent="0.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30" ht="13.5" customHeight="1" x14ac:dyDescent="0.2">
      <c r="L10" s="47" t="s">
        <v>26</v>
      </c>
    </row>
    <row r="11" spans="1:30" ht="13.5" customHeight="1" x14ac:dyDescent="0.2">
      <c r="A11" s="9" t="s">
        <v>1</v>
      </c>
      <c r="B11" s="80" t="s">
        <v>39</v>
      </c>
      <c r="C11" s="85" t="s">
        <v>30</v>
      </c>
      <c r="D11" s="85" t="s">
        <v>31</v>
      </c>
      <c r="E11" s="85" t="s">
        <v>32</v>
      </c>
      <c r="F11" s="85" t="s">
        <v>36</v>
      </c>
      <c r="G11" s="85" t="s">
        <v>33</v>
      </c>
      <c r="H11" s="85" t="s">
        <v>29</v>
      </c>
      <c r="I11" s="85" t="s">
        <v>34</v>
      </c>
      <c r="J11" s="85" t="s">
        <v>35</v>
      </c>
      <c r="K11" s="85" t="s">
        <v>38</v>
      </c>
      <c r="L11" s="85" t="s">
        <v>0</v>
      </c>
    </row>
    <row r="12" spans="1:30" ht="13.5" customHeight="1" x14ac:dyDescent="0.2">
      <c r="A12" s="10" t="s">
        <v>2</v>
      </c>
      <c r="B12" s="81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30" ht="13.5" customHeight="1" x14ac:dyDescent="0.2">
      <c r="A13" s="11" t="s">
        <v>3</v>
      </c>
      <c r="B13" s="82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30" ht="13.5" customHeight="1" x14ac:dyDescent="0.2">
      <c r="A14" s="48">
        <v>1</v>
      </c>
      <c r="B14" s="14" t="s">
        <v>5</v>
      </c>
      <c r="C14" s="12">
        <v>3504920.13</v>
      </c>
      <c r="D14" s="12">
        <v>1354331.48</v>
      </c>
      <c r="E14" s="12">
        <v>72897.25</v>
      </c>
      <c r="F14" s="12">
        <v>0</v>
      </c>
      <c r="G14" s="12">
        <v>40277.71</v>
      </c>
      <c r="H14" s="12">
        <v>121671.64</v>
      </c>
      <c r="I14" s="12">
        <v>278270.74</v>
      </c>
      <c r="J14" s="12">
        <v>148560.29</v>
      </c>
      <c r="K14" s="12">
        <v>269335</v>
      </c>
      <c r="L14" s="12">
        <f>SUM(C14:K14)</f>
        <v>5790264.2399999993</v>
      </c>
      <c r="N14" s="49"/>
      <c r="O14" s="69"/>
      <c r="P14" s="49"/>
      <c r="Q14" s="49"/>
      <c r="R14" s="49"/>
      <c r="S14" s="50"/>
      <c r="T14" s="50"/>
      <c r="U14" s="50"/>
      <c r="V14" s="50"/>
      <c r="W14" s="49"/>
      <c r="X14" s="49"/>
      <c r="Y14" s="49"/>
      <c r="Z14" s="49"/>
      <c r="AA14" s="49"/>
      <c r="AB14" s="49"/>
      <c r="AC14" s="49"/>
      <c r="AD14" s="49"/>
    </row>
    <row r="15" spans="1:30" ht="13.5" customHeight="1" x14ac:dyDescent="0.2">
      <c r="A15" s="48">
        <v>2</v>
      </c>
      <c r="B15" s="14" t="s">
        <v>6</v>
      </c>
      <c r="C15" s="12">
        <v>2442183.62</v>
      </c>
      <c r="D15" s="12">
        <v>920847.31</v>
      </c>
      <c r="E15" s="12">
        <v>105096.93</v>
      </c>
      <c r="F15" s="12">
        <v>0</v>
      </c>
      <c r="G15" s="12">
        <v>31627.85</v>
      </c>
      <c r="H15" s="12">
        <v>49294.79</v>
      </c>
      <c r="I15" s="12">
        <v>138247.9</v>
      </c>
      <c r="J15" s="12">
        <v>60880.59</v>
      </c>
      <c r="K15" s="12">
        <v>78938</v>
      </c>
      <c r="L15" s="12">
        <f t="shared" ref="L15:L33" si="0">SUM(C15:K15)</f>
        <v>3827116.99</v>
      </c>
      <c r="N15" s="49"/>
      <c r="O15" s="69"/>
      <c r="P15" s="49"/>
      <c r="Q15" s="49"/>
      <c r="R15" s="49"/>
      <c r="S15" s="50"/>
      <c r="T15" s="50"/>
      <c r="U15" s="50"/>
      <c r="V15" s="50"/>
      <c r="W15" s="49"/>
      <c r="X15" s="49"/>
      <c r="Y15" s="49"/>
      <c r="Z15" s="49"/>
      <c r="AA15" s="49"/>
      <c r="AB15" s="49"/>
      <c r="AC15" s="49"/>
      <c r="AD15" s="49"/>
    </row>
    <row r="16" spans="1:30" ht="13.5" customHeight="1" x14ac:dyDescent="0.2">
      <c r="A16" s="48">
        <v>3</v>
      </c>
      <c r="B16" s="14" t="s">
        <v>21</v>
      </c>
      <c r="C16" s="12">
        <v>2314143.94</v>
      </c>
      <c r="D16" s="12">
        <v>868023.01</v>
      </c>
      <c r="E16" s="12">
        <v>111046.87</v>
      </c>
      <c r="F16" s="12">
        <v>0</v>
      </c>
      <c r="G16" s="12">
        <v>30684.12</v>
      </c>
      <c r="H16" s="12">
        <v>36057.300000000003</v>
      </c>
      <c r="I16" s="12">
        <v>124262.51</v>
      </c>
      <c r="J16" s="12">
        <v>44573.99</v>
      </c>
      <c r="K16" s="12">
        <v>321789</v>
      </c>
      <c r="L16" s="12">
        <f t="shared" si="0"/>
        <v>3850580.74</v>
      </c>
      <c r="N16" s="49"/>
      <c r="O16" s="69"/>
      <c r="P16" s="49"/>
      <c r="Q16" s="49"/>
      <c r="R16" s="49"/>
      <c r="S16" s="50"/>
      <c r="T16" s="50"/>
      <c r="U16" s="50"/>
      <c r="V16" s="50"/>
      <c r="W16" s="49"/>
      <c r="X16" s="49"/>
      <c r="Y16" s="49"/>
      <c r="Z16" s="49"/>
      <c r="AA16" s="49"/>
      <c r="AB16" s="49"/>
      <c r="AC16" s="49"/>
      <c r="AD16" s="49"/>
    </row>
    <row r="17" spans="1:30" ht="13.5" customHeight="1" x14ac:dyDescent="0.2">
      <c r="A17" s="48">
        <v>4</v>
      </c>
      <c r="B17" s="14" t="s">
        <v>22</v>
      </c>
      <c r="C17" s="12">
        <v>3500617.99</v>
      </c>
      <c r="D17" s="12">
        <v>1148795.74</v>
      </c>
      <c r="E17" s="12">
        <v>92847.05</v>
      </c>
      <c r="F17" s="12">
        <v>158.15</v>
      </c>
      <c r="G17" s="12">
        <v>95032.299999999988</v>
      </c>
      <c r="H17" s="12">
        <v>394550.72</v>
      </c>
      <c r="I17" s="12">
        <v>574797.92000000004</v>
      </c>
      <c r="J17" s="12">
        <v>387142.40000000002</v>
      </c>
      <c r="K17" s="12">
        <v>437199</v>
      </c>
      <c r="L17" s="12">
        <f t="shared" si="0"/>
        <v>6631141.2700000005</v>
      </c>
      <c r="N17" s="49"/>
      <c r="O17" s="69"/>
      <c r="P17" s="49"/>
      <c r="Q17" s="49"/>
      <c r="R17" s="49"/>
      <c r="S17" s="50"/>
      <c r="T17" s="50"/>
      <c r="U17" s="50"/>
      <c r="V17" s="50"/>
      <c r="W17" s="49"/>
      <c r="X17" s="49"/>
      <c r="Y17" s="49"/>
      <c r="Z17" s="49"/>
      <c r="AA17" s="49"/>
      <c r="AB17" s="49"/>
      <c r="AC17" s="49"/>
      <c r="AD17" s="49"/>
    </row>
    <row r="18" spans="1:30" ht="13.5" customHeight="1" x14ac:dyDescent="0.2">
      <c r="A18" s="48">
        <v>5</v>
      </c>
      <c r="B18" s="14" t="s">
        <v>7</v>
      </c>
      <c r="C18" s="12">
        <v>4610567.55</v>
      </c>
      <c r="D18" s="12">
        <v>1751359.3</v>
      </c>
      <c r="E18" s="12">
        <v>57672.39</v>
      </c>
      <c r="F18" s="12">
        <v>18.82</v>
      </c>
      <c r="G18" s="12">
        <v>61280.11</v>
      </c>
      <c r="H18" s="12">
        <v>229662.28</v>
      </c>
      <c r="I18" s="12">
        <v>449104.78</v>
      </c>
      <c r="J18" s="12">
        <v>272968.78999999998</v>
      </c>
      <c r="K18" s="12">
        <v>0</v>
      </c>
      <c r="L18" s="12">
        <f t="shared" si="0"/>
        <v>7432634.0200000005</v>
      </c>
      <c r="N18" s="49"/>
      <c r="O18" s="69"/>
      <c r="P18" s="49"/>
      <c r="Q18" s="49"/>
      <c r="R18" s="49"/>
      <c r="S18" s="50"/>
      <c r="T18" s="50"/>
      <c r="U18" s="50"/>
      <c r="V18" s="50"/>
      <c r="W18" s="49"/>
      <c r="X18" s="49"/>
      <c r="Y18" s="49"/>
      <c r="Z18" s="49"/>
      <c r="AA18" s="49"/>
      <c r="AB18" s="49"/>
      <c r="AC18" s="49"/>
      <c r="AD18" s="49"/>
    </row>
    <row r="19" spans="1:30" ht="13.5" customHeight="1" x14ac:dyDescent="0.2">
      <c r="A19" s="48">
        <v>6</v>
      </c>
      <c r="B19" s="14" t="s">
        <v>17</v>
      </c>
      <c r="C19" s="12">
        <v>1715231.28</v>
      </c>
      <c r="D19" s="12">
        <v>565829.87</v>
      </c>
      <c r="E19" s="12">
        <v>170371.29</v>
      </c>
      <c r="F19" s="12">
        <v>0</v>
      </c>
      <c r="G19" s="12">
        <v>38185.18</v>
      </c>
      <c r="H19" s="12">
        <v>106014.9</v>
      </c>
      <c r="I19" s="12">
        <v>496616.64</v>
      </c>
      <c r="J19" s="12">
        <v>132658.92000000001</v>
      </c>
      <c r="K19" s="12">
        <v>342093</v>
      </c>
      <c r="L19" s="12">
        <f t="shared" si="0"/>
        <v>3567001.08</v>
      </c>
      <c r="N19" s="49"/>
      <c r="O19" s="69"/>
      <c r="P19" s="49"/>
      <c r="Q19" s="49"/>
      <c r="R19" s="49"/>
      <c r="S19" s="50"/>
      <c r="T19" s="50"/>
      <c r="U19" s="50"/>
      <c r="V19" s="50"/>
      <c r="W19" s="49"/>
      <c r="X19" s="49"/>
      <c r="Y19" s="49"/>
      <c r="Z19" s="49"/>
      <c r="AA19" s="49"/>
      <c r="AB19" s="49"/>
      <c r="AC19" s="49"/>
      <c r="AD19" s="49"/>
    </row>
    <row r="20" spans="1:30" x14ac:dyDescent="0.2">
      <c r="A20" s="48">
        <v>7</v>
      </c>
      <c r="B20" s="14" t="s">
        <v>18</v>
      </c>
      <c r="C20" s="12">
        <v>1601199.81</v>
      </c>
      <c r="D20" s="12">
        <v>572368.56000000006</v>
      </c>
      <c r="E20" s="12">
        <v>167221.32</v>
      </c>
      <c r="F20" s="12">
        <v>0</v>
      </c>
      <c r="G20" s="12">
        <v>26821.22</v>
      </c>
      <c r="H20" s="12">
        <v>36546.620000000003</v>
      </c>
      <c r="I20" s="12">
        <v>167385.96</v>
      </c>
      <c r="J20" s="12">
        <v>45397.15</v>
      </c>
      <c r="K20" s="12">
        <v>0</v>
      </c>
      <c r="L20" s="12">
        <f t="shared" si="0"/>
        <v>2616940.64</v>
      </c>
      <c r="N20" s="49"/>
      <c r="O20" s="69"/>
      <c r="P20" s="49"/>
      <c r="Q20" s="49"/>
      <c r="R20" s="49"/>
      <c r="S20" s="50"/>
      <c r="T20" s="50"/>
      <c r="U20" s="50"/>
      <c r="V20" s="50"/>
      <c r="W20" s="49"/>
      <c r="X20" s="49"/>
      <c r="Y20" s="49"/>
      <c r="Z20" s="49"/>
      <c r="AA20" s="49"/>
      <c r="AB20" s="49"/>
      <c r="AC20" s="49"/>
      <c r="AD20" s="49"/>
    </row>
    <row r="21" spans="1:30" x14ac:dyDescent="0.2">
      <c r="A21" s="48">
        <v>8</v>
      </c>
      <c r="B21" s="14" t="s">
        <v>8</v>
      </c>
      <c r="C21" s="12">
        <v>3051870.65</v>
      </c>
      <c r="D21" s="12">
        <v>1181533.21</v>
      </c>
      <c r="E21" s="12">
        <v>83047.149999999994</v>
      </c>
      <c r="F21" s="12">
        <v>0</v>
      </c>
      <c r="G21" s="12">
        <v>34532.230000000003</v>
      </c>
      <c r="H21" s="12">
        <v>90281.37</v>
      </c>
      <c r="I21" s="12">
        <v>202413.42</v>
      </c>
      <c r="J21" s="12">
        <v>110394.86</v>
      </c>
      <c r="K21" s="12">
        <v>0</v>
      </c>
      <c r="L21" s="12">
        <f t="shared" si="0"/>
        <v>4754072.8900000006</v>
      </c>
      <c r="N21" s="49"/>
      <c r="O21" s="69"/>
      <c r="P21" s="49"/>
      <c r="Q21" s="49"/>
      <c r="R21" s="49"/>
      <c r="S21" s="50"/>
      <c r="T21" s="50"/>
      <c r="U21" s="50"/>
      <c r="V21" s="50"/>
      <c r="W21" s="49"/>
      <c r="X21" s="49"/>
      <c r="Y21" s="49"/>
      <c r="Z21" s="49"/>
      <c r="AA21" s="49"/>
      <c r="AB21" s="49"/>
      <c r="AC21" s="49"/>
      <c r="AD21" s="49"/>
    </row>
    <row r="22" spans="1:30" x14ac:dyDescent="0.2">
      <c r="A22" s="48">
        <v>9</v>
      </c>
      <c r="B22" s="14" t="s">
        <v>9</v>
      </c>
      <c r="C22" s="12">
        <v>2754053.62</v>
      </c>
      <c r="D22" s="12">
        <v>1047230.24</v>
      </c>
      <c r="E22" s="12">
        <v>92847.05</v>
      </c>
      <c r="F22" s="12">
        <v>0</v>
      </c>
      <c r="G22" s="12">
        <v>33994.67</v>
      </c>
      <c r="H22" s="12">
        <v>55873.2</v>
      </c>
      <c r="I22" s="12">
        <v>179518.75</v>
      </c>
      <c r="J22" s="12">
        <v>69386.320000000007</v>
      </c>
      <c r="K22" s="12">
        <v>0</v>
      </c>
      <c r="L22" s="12">
        <f t="shared" si="0"/>
        <v>4232903.8500000006</v>
      </c>
      <c r="N22" s="49"/>
      <c r="O22" s="69"/>
      <c r="P22" s="49"/>
      <c r="Q22" s="49"/>
      <c r="R22" s="49"/>
      <c r="S22" s="50"/>
      <c r="T22" s="50"/>
      <c r="U22" s="50"/>
      <c r="V22" s="50"/>
      <c r="W22" s="49"/>
      <c r="X22" s="49"/>
      <c r="Y22" s="49"/>
      <c r="Z22" s="49"/>
      <c r="AA22" s="49"/>
      <c r="AB22" s="49"/>
      <c r="AC22" s="49"/>
      <c r="AD22" s="49"/>
    </row>
    <row r="23" spans="1:30" x14ac:dyDescent="0.2">
      <c r="A23" s="48">
        <v>10</v>
      </c>
      <c r="B23" s="14" t="s">
        <v>16</v>
      </c>
      <c r="C23" s="12">
        <v>1710596.6</v>
      </c>
      <c r="D23" s="12">
        <v>596544.27</v>
      </c>
      <c r="E23" s="12">
        <v>160046.39000000001</v>
      </c>
      <c r="F23" s="12">
        <v>0</v>
      </c>
      <c r="G23" s="12">
        <v>31003.01</v>
      </c>
      <c r="H23" s="12">
        <v>41843.300000000003</v>
      </c>
      <c r="I23" s="12">
        <v>183590.59</v>
      </c>
      <c r="J23" s="12">
        <v>52378.36</v>
      </c>
      <c r="K23" s="12">
        <v>141546</v>
      </c>
      <c r="L23" s="12">
        <f t="shared" si="0"/>
        <v>2917548.5199999996</v>
      </c>
      <c r="N23" s="49"/>
      <c r="O23" s="69"/>
      <c r="P23" s="49"/>
      <c r="Q23" s="49"/>
      <c r="R23" s="49"/>
      <c r="S23" s="50"/>
      <c r="T23" s="50"/>
      <c r="U23" s="50"/>
      <c r="V23" s="50"/>
      <c r="W23" s="49"/>
      <c r="X23" s="49"/>
      <c r="Y23" s="49"/>
      <c r="Z23" s="49"/>
      <c r="AA23" s="49"/>
      <c r="AB23" s="49"/>
      <c r="AC23" s="49"/>
      <c r="AD23" s="49"/>
    </row>
    <row r="24" spans="1:30" x14ac:dyDescent="0.2">
      <c r="A24" s="48">
        <v>11</v>
      </c>
      <c r="B24" s="14" t="s">
        <v>10</v>
      </c>
      <c r="C24" s="12">
        <v>2891027.16</v>
      </c>
      <c r="D24" s="12">
        <v>1267198.23</v>
      </c>
      <c r="E24" s="12">
        <v>91797.06</v>
      </c>
      <c r="F24" s="12">
        <v>0</v>
      </c>
      <c r="G24" s="12">
        <v>43152.38</v>
      </c>
      <c r="H24" s="12">
        <v>111909.06</v>
      </c>
      <c r="I24" s="12">
        <v>356928.07</v>
      </c>
      <c r="J24" s="12">
        <v>138312.76</v>
      </c>
      <c r="K24" s="12">
        <v>2683808</v>
      </c>
      <c r="L24" s="12">
        <f t="shared" si="0"/>
        <v>7584132.7199999997</v>
      </c>
      <c r="N24" s="49"/>
      <c r="O24" s="69"/>
      <c r="P24" s="49"/>
      <c r="Q24" s="49"/>
      <c r="R24" s="49"/>
      <c r="S24" s="50"/>
      <c r="T24" s="50"/>
      <c r="U24" s="50"/>
      <c r="V24" s="50"/>
      <c r="W24" s="49"/>
      <c r="X24" s="49"/>
      <c r="Y24" s="49"/>
      <c r="Z24" s="49"/>
      <c r="AA24" s="49"/>
      <c r="AB24" s="49"/>
      <c r="AC24" s="49"/>
      <c r="AD24" s="49"/>
    </row>
    <row r="25" spans="1:30" x14ac:dyDescent="0.2">
      <c r="A25" s="48">
        <v>12</v>
      </c>
      <c r="B25" s="14" t="s">
        <v>11</v>
      </c>
      <c r="C25" s="12">
        <v>3665803.49</v>
      </c>
      <c r="D25" s="12">
        <v>1242503.52</v>
      </c>
      <c r="E25" s="12">
        <v>79022.19</v>
      </c>
      <c r="F25" s="12">
        <v>0.68</v>
      </c>
      <c r="G25" s="12">
        <v>73160.639999999999</v>
      </c>
      <c r="H25" s="12">
        <v>73360.160000000003</v>
      </c>
      <c r="I25" s="12">
        <v>196271.38</v>
      </c>
      <c r="J25" s="12">
        <v>90991.69</v>
      </c>
      <c r="K25" s="12">
        <v>371939</v>
      </c>
      <c r="L25" s="12">
        <f t="shared" si="0"/>
        <v>5793052.75</v>
      </c>
      <c r="N25" s="49"/>
      <c r="O25" s="69"/>
      <c r="P25" s="49"/>
      <c r="Q25" s="49"/>
      <c r="R25" s="49"/>
      <c r="S25" s="50"/>
      <c r="T25" s="50"/>
      <c r="U25" s="50"/>
      <c r="V25" s="50"/>
      <c r="W25" s="49"/>
      <c r="X25" s="49"/>
      <c r="Y25" s="49"/>
      <c r="Z25" s="49"/>
      <c r="AA25" s="49"/>
      <c r="AB25" s="49"/>
      <c r="AC25" s="49"/>
      <c r="AD25" s="49"/>
    </row>
    <row r="26" spans="1:30" x14ac:dyDescent="0.2">
      <c r="A26" s="48">
        <v>13</v>
      </c>
      <c r="B26" s="14" t="s">
        <v>12</v>
      </c>
      <c r="C26" s="12">
        <v>4485880.03</v>
      </c>
      <c r="D26" s="12">
        <v>1750373.79</v>
      </c>
      <c r="E26" s="12">
        <v>57147.4</v>
      </c>
      <c r="F26" s="12">
        <v>0</v>
      </c>
      <c r="G26" s="12">
        <v>47684.28</v>
      </c>
      <c r="H26" s="12">
        <v>130826.26</v>
      </c>
      <c r="I26" s="12">
        <v>254188.41</v>
      </c>
      <c r="J26" s="12">
        <v>163554.04999999999</v>
      </c>
      <c r="K26" s="12">
        <v>0</v>
      </c>
      <c r="L26" s="12">
        <f t="shared" si="0"/>
        <v>6889654.2200000007</v>
      </c>
      <c r="N26" s="49"/>
      <c r="O26" s="69"/>
      <c r="P26" s="49"/>
      <c r="Q26" s="49"/>
      <c r="R26" s="49"/>
      <c r="S26" s="50"/>
      <c r="T26" s="50"/>
      <c r="U26" s="50"/>
      <c r="V26" s="50"/>
      <c r="W26" s="49"/>
      <c r="X26" s="49"/>
      <c r="Y26" s="49"/>
      <c r="Z26" s="49"/>
      <c r="AA26" s="49"/>
      <c r="AB26" s="49"/>
      <c r="AC26" s="49"/>
      <c r="AD26" s="49"/>
    </row>
    <row r="27" spans="1:30" x14ac:dyDescent="0.2">
      <c r="A27" s="48">
        <v>14</v>
      </c>
      <c r="B27" s="14" t="s">
        <v>37</v>
      </c>
      <c r="C27" s="12">
        <v>2129796.87</v>
      </c>
      <c r="D27" s="12">
        <v>939198.18</v>
      </c>
      <c r="E27" s="12">
        <v>121196.77</v>
      </c>
      <c r="F27" s="12">
        <v>0</v>
      </c>
      <c r="G27" s="12">
        <v>29218.77</v>
      </c>
      <c r="H27" s="12">
        <v>24731.19</v>
      </c>
      <c r="I27" s="12">
        <v>105577.53</v>
      </c>
      <c r="J27" s="12">
        <v>30522.31</v>
      </c>
      <c r="K27" s="12">
        <v>0</v>
      </c>
      <c r="L27" s="12">
        <f t="shared" si="0"/>
        <v>3380241.62</v>
      </c>
      <c r="N27" s="49"/>
      <c r="O27" s="69"/>
      <c r="P27" s="49"/>
      <c r="Q27" s="49"/>
      <c r="R27" s="49"/>
      <c r="S27" s="50"/>
      <c r="T27" s="50"/>
      <c r="U27" s="50"/>
      <c r="V27" s="50"/>
      <c r="W27" s="49"/>
      <c r="X27" s="49"/>
      <c r="Y27" s="49"/>
      <c r="Z27" s="49"/>
      <c r="AA27" s="49"/>
      <c r="AB27" s="49"/>
      <c r="AC27" s="49"/>
      <c r="AD27" s="49"/>
    </row>
    <row r="28" spans="1:30" x14ac:dyDescent="0.2">
      <c r="A28" s="48">
        <v>15</v>
      </c>
      <c r="B28" s="14" t="s">
        <v>28</v>
      </c>
      <c r="C28" s="12">
        <v>2775329.22</v>
      </c>
      <c r="D28" s="12">
        <v>1047975.1</v>
      </c>
      <c r="E28" s="12">
        <v>92847.05</v>
      </c>
      <c r="F28" s="12">
        <v>0</v>
      </c>
      <c r="G28" s="12">
        <v>35734.120000000003</v>
      </c>
      <c r="H28" s="12">
        <v>75299.179999999993</v>
      </c>
      <c r="I28" s="12">
        <v>176428.09</v>
      </c>
      <c r="J28" s="12">
        <v>92459.07</v>
      </c>
      <c r="K28" s="12">
        <v>995524</v>
      </c>
      <c r="L28" s="12">
        <f t="shared" si="0"/>
        <v>5291595.830000001</v>
      </c>
      <c r="N28" s="49"/>
      <c r="O28" s="69"/>
      <c r="P28" s="49"/>
      <c r="Q28" s="49"/>
      <c r="R28" s="49"/>
      <c r="S28" s="50"/>
      <c r="T28" s="50"/>
      <c r="U28" s="50"/>
      <c r="V28" s="50"/>
      <c r="W28" s="49"/>
      <c r="X28" s="49"/>
      <c r="Y28" s="49"/>
      <c r="Z28" s="49"/>
      <c r="AA28" s="49"/>
      <c r="AB28" s="49"/>
      <c r="AC28" s="49"/>
      <c r="AD28" s="49"/>
    </row>
    <row r="29" spans="1:30" x14ac:dyDescent="0.2">
      <c r="A29" s="48">
        <v>16</v>
      </c>
      <c r="B29" s="14" t="s">
        <v>25</v>
      </c>
      <c r="C29" s="12">
        <v>7816121.5</v>
      </c>
      <c r="D29" s="12">
        <v>3741904.36</v>
      </c>
      <c r="E29" s="12">
        <v>33697.629999999997</v>
      </c>
      <c r="F29" s="12">
        <v>455.71</v>
      </c>
      <c r="G29" s="12">
        <v>71639.63</v>
      </c>
      <c r="H29" s="12">
        <v>297238.13</v>
      </c>
      <c r="I29" s="12">
        <v>616048.34</v>
      </c>
      <c r="J29" s="12">
        <v>364649.68</v>
      </c>
      <c r="K29" s="12">
        <v>2452384</v>
      </c>
      <c r="L29" s="12">
        <f t="shared" si="0"/>
        <v>15394138.980000002</v>
      </c>
      <c r="N29" s="49"/>
      <c r="O29" s="69"/>
      <c r="P29" s="49"/>
      <c r="Q29" s="49"/>
      <c r="R29" s="49"/>
      <c r="S29" s="50"/>
      <c r="T29" s="50"/>
      <c r="U29" s="50"/>
      <c r="V29" s="50"/>
      <c r="W29" s="49"/>
      <c r="X29" s="49"/>
      <c r="Y29" s="49"/>
      <c r="Z29" s="49"/>
      <c r="AA29" s="49"/>
      <c r="AB29" s="49"/>
      <c r="AC29" s="49"/>
      <c r="AD29" s="49"/>
    </row>
    <row r="30" spans="1:30" x14ac:dyDescent="0.2">
      <c r="A30" s="48">
        <v>17</v>
      </c>
      <c r="B30" s="14" t="s">
        <v>13</v>
      </c>
      <c r="C30" s="12">
        <v>3482899.55</v>
      </c>
      <c r="D30" s="12">
        <v>1311495.7</v>
      </c>
      <c r="E30" s="12">
        <v>75347.22</v>
      </c>
      <c r="F30" s="12">
        <v>0</v>
      </c>
      <c r="G30" s="12">
        <v>46641.25</v>
      </c>
      <c r="H30" s="12">
        <v>131104.79999999999</v>
      </c>
      <c r="I30" s="12">
        <v>327016.84000000003</v>
      </c>
      <c r="J30" s="12">
        <v>159925.81</v>
      </c>
      <c r="K30" s="12">
        <v>0</v>
      </c>
      <c r="L30" s="12">
        <f t="shared" si="0"/>
        <v>5534431.169999999</v>
      </c>
      <c r="N30" s="49"/>
      <c r="O30" s="69"/>
      <c r="P30" s="49"/>
      <c r="Q30" s="49"/>
      <c r="R30" s="49"/>
      <c r="S30" s="50"/>
      <c r="T30" s="50"/>
      <c r="U30" s="50"/>
      <c r="V30" s="50"/>
      <c r="W30" s="49"/>
      <c r="X30" s="49"/>
      <c r="Y30" s="49"/>
      <c r="Z30" s="49"/>
      <c r="AA30" s="49"/>
      <c r="AB30" s="49"/>
      <c r="AC30" s="49"/>
      <c r="AD30" s="49"/>
    </row>
    <row r="31" spans="1:30" x14ac:dyDescent="0.2">
      <c r="A31" s="48">
        <v>18</v>
      </c>
      <c r="B31" s="14" t="s">
        <v>4</v>
      </c>
      <c r="C31" s="12">
        <v>35527827.850000001</v>
      </c>
      <c r="D31" s="12">
        <v>14640147.710000001</v>
      </c>
      <c r="E31" s="12">
        <v>10422.86</v>
      </c>
      <c r="F31" s="12">
        <v>612</v>
      </c>
      <c r="G31" s="12">
        <v>251417.65</v>
      </c>
      <c r="H31" s="12">
        <v>1542760.63</v>
      </c>
      <c r="I31" s="12">
        <v>2112645.04</v>
      </c>
      <c r="J31" s="12">
        <v>1461565.31</v>
      </c>
      <c r="K31" s="12">
        <v>6270290</v>
      </c>
      <c r="L31" s="12">
        <f t="shared" si="0"/>
        <v>61817689.050000004</v>
      </c>
      <c r="N31" s="49"/>
      <c r="O31" s="69"/>
      <c r="P31" s="49"/>
      <c r="Q31" s="49"/>
      <c r="R31" s="49"/>
      <c r="S31" s="50"/>
      <c r="T31" s="50"/>
      <c r="U31" s="50"/>
      <c r="V31" s="50"/>
      <c r="W31" s="49"/>
      <c r="X31" s="49"/>
      <c r="Y31" s="49"/>
      <c r="Z31" s="49"/>
      <c r="AA31" s="49"/>
      <c r="AB31" s="49"/>
      <c r="AC31" s="49"/>
      <c r="AD31" s="49"/>
    </row>
    <row r="32" spans="1:30" x14ac:dyDescent="0.2">
      <c r="A32" s="48">
        <v>19</v>
      </c>
      <c r="B32" s="14" t="s">
        <v>14</v>
      </c>
      <c r="C32" s="12">
        <v>3546134.46</v>
      </c>
      <c r="D32" s="12">
        <v>1534740.87</v>
      </c>
      <c r="E32" s="12">
        <v>69922.28</v>
      </c>
      <c r="F32" s="12">
        <v>0</v>
      </c>
      <c r="G32" s="12">
        <v>32081.79</v>
      </c>
      <c r="H32" s="12">
        <v>98954.99</v>
      </c>
      <c r="I32" s="12">
        <v>206869.42</v>
      </c>
      <c r="J32" s="12">
        <v>122081.43</v>
      </c>
      <c r="K32" s="12">
        <v>1680763</v>
      </c>
      <c r="L32" s="12">
        <f t="shared" si="0"/>
        <v>7291548.2400000002</v>
      </c>
      <c r="N32" s="49"/>
      <c r="O32" s="69"/>
      <c r="P32" s="49"/>
      <c r="Q32" s="49"/>
      <c r="R32" s="49"/>
      <c r="S32" s="50"/>
      <c r="T32" s="50"/>
      <c r="U32" s="50"/>
      <c r="V32" s="50"/>
      <c r="W32" s="49"/>
      <c r="X32" s="49"/>
      <c r="Y32" s="49"/>
      <c r="Z32" s="49"/>
      <c r="AA32" s="49"/>
      <c r="AB32" s="49"/>
      <c r="AC32" s="49"/>
      <c r="AD32" s="49"/>
    </row>
    <row r="33" spans="1:30" x14ac:dyDescent="0.2">
      <c r="A33" s="48">
        <v>20</v>
      </c>
      <c r="B33" s="14" t="s">
        <v>15</v>
      </c>
      <c r="C33" s="12">
        <v>3185127.31</v>
      </c>
      <c r="D33" s="12">
        <v>1171288.55</v>
      </c>
      <c r="E33" s="12">
        <v>84447.15</v>
      </c>
      <c r="F33" s="12">
        <v>0</v>
      </c>
      <c r="G33" s="12">
        <v>49508.97</v>
      </c>
      <c r="H33" s="12">
        <v>154503.96</v>
      </c>
      <c r="I33" s="12">
        <v>289175.32</v>
      </c>
      <c r="J33" s="12">
        <v>186966.62</v>
      </c>
      <c r="K33" s="12">
        <v>1345449</v>
      </c>
      <c r="L33" s="12">
        <f t="shared" si="0"/>
        <v>6466466.8800000008</v>
      </c>
      <c r="N33" s="49"/>
      <c r="O33" s="69"/>
      <c r="P33" s="49"/>
      <c r="Q33" s="49"/>
      <c r="R33" s="49"/>
      <c r="S33" s="50"/>
      <c r="T33" s="50"/>
      <c r="U33" s="50"/>
      <c r="V33" s="50"/>
      <c r="W33" s="49"/>
      <c r="X33" s="49"/>
      <c r="Y33" s="49"/>
      <c r="Z33" s="49"/>
      <c r="AA33" s="49"/>
      <c r="AB33" s="49"/>
      <c r="AC33" s="49"/>
      <c r="AD33" s="49"/>
    </row>
    <row r="34" spans="1:30" x14ac:dyDescent="0.2">
      <c r="A34" s="99" t="s">
        <v>0</v>
      </c>
      <c r="B34" s="100"/>
      <c r="C34" s="13">
        <f>SUM(C14:C33)</f>
        <v>96711332.629999995</v>
      </c>
      <c r="D34" s="13">
        <f t="shared" ref="D34:L34" si="1">SUM(D14:D33)</f>
        <v>38653688.999999993</v>
      </c>
      <c r="E34" s="13">
        <f t="shared" si="1"/>
        <v>1828941.3</v>
      </c>
      <c r="F34" s="13">
        <f>SUM(F14:F33)</f>
        <v>1245.3600000000001</v>
      </c>
      <c r="G34" s="13">
        <f>SUM(G14:G33)</f>
        <v>1103677.8799999999</v>
      </c>
      <c r="H34" s="13">
        <f t="shared" si="1"/>
        <v>3802484.4800000004</v>
      </c>
      <c r="I34" s="13">
        <f t="shared" si="1"/>
        <v>7435357.6499999994</v>
      </c>
      <c r="J34" s="13">
        <f t="shared" si="1"/>
        <v>4135370.4000000008</v>
      </c>
      <c r="K34" s="13">
        <f t="shared" si="1"/>
        <v>17391057</v>
      </c>
      <c r="L34" s="13">
        <f t="shared" si="1"/>
        <v>171063155.70000002</v>
      </c>
      <c r="N34" s="51"/>
      <c r="O34" s="51"/>
      <c r="P34" s="51"/>
      <c r="Q34" s="51"/>
      <c r="R34" s="49"/>
      <c r="S34" s="50"/>
      <c r="T34" s="50"/>
      <c r="U34" s="50"/>
      <c r="V34" s="50"/>
      <c r="W34" s="49"/>
      <c r="X34" s="49"/>
      <c r="Y34" s="49"/>
      <c r="Z34" s="49"/>
      <c r="AA34" s="49"/>
      <c r="AB34" s="49"/>
      <c r="AC34" s="49"/>
      <c r="AD34" s="49"/>
    </row>
    <row r="35" spans="1:30" x14ac:dyDescent="0.2"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</row>
    <row r="36" spans="1:30" ht="12.75" customHeight="1" x14ac:dyDescent="0.2">
      <c r="B36" s="52"/>
      <c r="C36" s="63"/>
      <c r="D36" s="63"/>
      <c r="E36" s="63"/>
      <c r="F36" s="63"/>
      <c r="G36" s="63"/>
      <c r="H36" s="63"/>
      <c r="I36" s="63"/>
      <c r="J36" s="63"/>
      <c r="K36" s="63"/>
      <c r="L36" s="64"/>
    </row>
    <row r="37" spans="1:30" x14ac:dyDescent="0.2">
      <c r="B37" s="5" t="s">
        <v>19</v>
      </c>
      <c r="F37" s="6"/>
      <c r="G37" s="5"/>
      <c r="H37" s="5"/>
      <c r="I37" s="5"/>
      <c r="J37" s="5"/>
      <c r="K37" s="5"/>
    </row>
    <row r="38" spans="1:30" x14ac:dyDescent="0.2">
      <c r="B38" s="5" t="s">
        <v>19</v>
      </c>
      <c r="C38" s="53"/>
      <c r="F38" s="6"/>
      <c r="G38" s="5"/>
      <c r="H38" s="5"/>
      <c r="I38" s="5"/>
      <c r="J38" s="5"/>
      <c r="K38" s="5"/>
    </row>
    <row r="39" spans="1:30" x14ac:dyDescent="0.2">
      <c r="B39" s="5"/>
      <c r="C39" s="54"/>
      <c r="F39" s="6"/>
      <c r="G39" s="5"/>
      <c r="H39" s="5"/>
      <c r="I39" s="55"/>
      <c r="J39" s="55"/>
      <c r="K39" s="55"/>
      <c r="L39" s="55"/>
    </row>
    <row r="40" spans="1:30" x14ac:dyDescent="0.2">
      <c r="B40" s="5" t="s">
        <v>19</v>
      </c>
      <c r="C40" s="54"/>
      <c r="F40" s="6"/>
      <c r="G40" s="5"/>
      <c r="H40" s="5"/>
      <c r="I40" s="5"/>
      <c r="J40" s="5"/>
      <c r="K40" s="5"/>
    </row>
    <row r="41" spans="1:30" x14ac:dyDescent="0.2">
      <c r="B41" s="5"/>
      <c r="C41" s="53"/>
      <c r="G41" s="5"/>
      <c r="H41" s="5"/>
      <c r="I41" s="5"/>
      <c r="J41" s="5"/>
      <c r="K41" s="5"/>
    </row>
    <row r="42" spans="1:30" x14ac:dyDescent="0.2">
      <c r="B42" s="5"/>
      <c r="C42" s="54"/>
      <c r="G42" s="5"/>
      <c r="H42" s="5"/>
      <c r="I42" s="5"/>
      <c r="J42" s="5"/>
      <c r="K42" s="5"/>
    </row>
    <row r="43" spans="1:30" x14ac:dyDescent="0.2">
      <c r="B43" s="5"/>
      <c r="C43" s="54"/>
      <c r="G43" s="5"/>
      <c r="H43" s="5"/>
      <c r="I43" s="5"/>
      <c r="J43" s="5"/>
      <c r="K43" s="5"/>
    </row>
    <row r="44" spans="1:30" x14ac:dyDescent="0.2">
      <c r="C44" s="54"/>
      <c r="F44" s="6"/>
      <c r="G44" s="5"/>
      <c r="H44" s="5"/>
      <c r="I44" s="5"/>
      <c r="J44" s="5"/>
      <c r="K44" s="5"/>
    </row>
    <row r="45" spans="1:30" x14ac:dyDescent="0.2">
      <c r="C45" s="54"/>
      <c r="G45" s="5"/>
      <c r="H45" s="5"/>
      <c r="I45" s="5"/>
      <c r="J45" s="5"/>
      <c r="K45" s="5"/>
    </row>
    <row r="46" spans="1:30" x14ac:dyDescent="0.2">
      <c r="C46" s="6"/>
    </row>
    <row r="47" spans="1:30" x14ac:dyDescent="0.2">
      <c r="C47" s="5"/>
    </row>
  </sheetData>
  <mergeCells count="16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3:R45"/>
  <sheetViews>
    <sheetView workbookViewId="0">
      <selection activeCell="A7" sqref="A7:L9"/>
    </sheetView>
  </sheetViews>
  <sheetFormatPr baseColWidth="10" defaultRowHeight="12.75" x14ac:dyDescent="0.2"/>
  <cols>
    <col min="1" max="1" width="4.140625" style="16" customWidth="1"/>
    <col min="2" max="2" width="17.7109375" style="16" customWidth="1"/>
    <col min="3" max="3" width="13.42578125" style="16" customWidth="1"/>
    <col min="4" max="4" width="10.5703125" style="16" customWidth="1"/>
    <col min="5" max="5" width="10.7109375" style="16" customWidth="1"/>
    <col min="6" max="6" width="9" style="16" customWidth="1"/>
    <col min="7" max="7" width="11" style="16" customWidth="1"/>
    <col min="8" max="8" width="11.7109375" style="16" customWidth="1"/>
    <col min="9" max="9" width="12.28515625" style="16" customWidth="1"/>
    <col min="10" max="10" width="9.5703125" style="16" customWidth="1"/>
    <col min="11" max="11" width="9.28515625" style="16" customWidth="1"/>
    <col min="12" max="12" width="11.42578125" style="16" customWidth="1"/>
    <col min="13" max="13" width="11.42578125" style="16"/>
    <col min="14" max="14" width="13.7109375" style="16" bestFit="1" customWidth="1"/>
    <col min="15" max="17" width="11.42578125" style="16"/>
    <col min="18" max="18" width="13.7109375" style="16" bestFit="1" customWidth="1"/>
    <col min="19" max="16384" width="11.42578125" style="16"/>
  </cols>
  <sheetData>
    <row r="3" spans="1:12" ht="16.5" x14ac:dyDescent="0.25">
      <c r="A3" s="90" t="s">
        <v>20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15" x14ac:dyDescent="0.2">
      <c r="A4" s="91" t="s">
        <v>24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ht="14.25" x14ac:dyDescent="0.2">
      <c r="A5" s="92" t="s">
        <v>23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ht="1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8" spans="1:12" x14ac:dyDescent="0.2">
      <c r="A8" s="93" t="s">
        <v>63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2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x14ac:dyDescent="0.2">
      <c r="L10" s="19" t="s">
        <v>27</v>
      </c>
    </row>
    <row r="11" spans="1:12" ht="15" customHeight="1" x14ac:dyDescent="0.2">
      <c r="A11" s="20" t="s">
        <v>1</v>
      </c>
      <c r="B11" s="94" t="s">
        <v>39</v>
      </c>
      <c r="C11" s="85" t="s">
        <v>30</v>
      </c>
      <c r="D11" s="85" t="s">
        <v>31</v>
      </c>
      <c r="E11" s="85" t="s">
        <v>32</v>
      </c>
      <c r="F11" s="85" t="s">
        <v>36</v>
      </c>
      <c r="G11" s="85" t="s">
        <v>33</v>
      </c>
      <c r="H11" s="85" t="s">
        <v>29</v>
      </c>
      <c r="I11" s="85" t="s">
        <v>34</v>
      </c>
      <c r="J11" s="85" t="s">
        <v>35</v>
      </c>
      <c r="K11" s="85" t="s">
        <v>38</v>
      </c>
      <c r="L11" s="85" t="s">
        <v>0</v>
      </c>
    </row>
    <row r="12" spans="1:12" ht="15" customHeight="1" x14ac:dyDescent="0.2">
      <c r="A12" s="21" t="s">
        <v>2</v>
      </c>
      <c r="B12" s="95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12" ht="15" customHeight="1" x14ac:dyDescent="0.2">
      <c r="A13" s="22" t="s">
        <v>3</v>
      </c>
      <c r="B13" s="96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2" x14ac:dyDescent="0.2">
      <c r="A14" s="40">
        <v>1</v>
      </c>
      <c r="B14" s="24" t="s">
        <v>5</v>
      </c>
      <c r="C14" s="25">
        <f>'Total Julio'!C14+Agosto!C14+Septiembre!C14</f>
        <v>10954057.559999999</v>
      </c>
      <c r="D14" s="25">
        <f>'Total Julio'!D14+Agosto!D14+Septiembre!D14</f>
        <v>4095333.7499999995</v>
      </c>
      <c r="E14" s="25">
        <f>'Total Julio'!E14+Agosto!E14+Septiembre!E14</f>
        <v>198468.58</v>
      </c>
      <c r="F14" s="25">
        <f>'Total Julio'!F14+Agosto!F14+Septiembre!F14</f>
        <v>0</v>
      </c>
      <c r="G14" s="25">
        <f>'Total Julio'!G14+Agosto!G14+Septiembre!G14</f>
        <v>103852.98999999999</v>
      </c>
      <c r="H14" s="25">
        <f>'Total Julio'!H14+Agosto!H14+Septiembre!H14</f>
        <v>391577.51</v>
      </c>
      <c r="I14" s="25">
        <f>'Total Julio'!I14+Agosto!I14+Septiembre!I14</f>
        <v>846759.96</v>
      </c>
      <c r="J14" s="25">
        <f>'Total Julio'!J14+Agosto!J14+Septiembre!J14</f>
        <v>463834.59000000008</v>
      </c>
      <c r="K14" s="25">
        <f>'Total Julio'!K14+Agosto!K14+Septiembre!K14</f>
        <v>1393672</v>
      </c>
      <c r="L14" s="25">
        <f>SUM(C14:K14)</f>
        <v>18447556.939999998</v>
      </c>
    </row>
    <row r="15" spans="1:12" x14ac:dyDescent="0.2">
      <c r="A15" s="40">
        <v>2</v>
      </c>
      <c r="B15" s="24" t="s">
        <v>6</v>
      </c>
      <c r="C15" s="25">
        <f>'Total Julio'!C15+Agosto!C15+Septiembre!C15</f>
        <v>7695048.7800000003</v>
      </c>
      <c r="D15" s="25">
        <f>'Total Julio'!D15+Agosto!D15+Septiembre!D15</f>
        <v>2753468.52</v>
      </c>
      <c r="E15" s="25">
        <f>'Total Julio'!E15+Agosto!E15+Septiembre!E15</f>
        <v>289310.71999999997</v>
      </c>
      <c r="F15" s="25">
        <f>'Total Julio'!F15+Agosto!F15+Septiembre!F15</f>
        <v>0</v>
      </c>
      <c r="G15" s="25">
        <f>'Total Julio'!G15+Agosto!G15+Septiembre!G15</f>
        <v>81549.98000000001</v>
      </c>
      <c r="H15" s="25">
        <f>'Total Julio'!H15+Agosto!H15+Septiembre!H15</f>
        <v>156777.54</v>
      </c>
      <c r="I15" s="25">
        <f>'Total Julio'!I15+Agosto!I15+Septiembre!I15</f>
        <v>412257.13</v>
      </c>
      <c r="J15" s="25">
        <f>'Total Julio'!J15+Agosto!J15+Septiembre!J15</f>
        <v>190098.95</v>
      </c>
      <c r="K15" s="25">
        <f>'Total Julio'!K15+Agosto!K15+Septiembre!K15</f>
        <v>159019</v>
      </c>
      <c r="L15" s="25">
        <f t="shared" ref="L15:L33" si="0">SUM(C15:K15)</f>
        <v>11737530.620000001</v>
      </c>
    </row>
    <row r="16" spans="1:12" x14ac:dyDescent="0.2">
      <c r="A16" s="40">
        <v>3</v>
      </c>
      <c r="B16" s="24" t="s">
        <v>21</v>
      </c>
      <c r="C16" s="25">
        <f>'Total Julio'!C16+Agosto!C16+Septiembre!C16</f>
        <v>7307284.1899999995</v>
      </c>
      <c r="D16" s="25">
        <f>'Total Julio'!D16+Agosto!D16+Septiembre!D16</f>
        <v>2589419.62</v>
      </c>
      <c r="E16" s="25">
        <f>'Total Julio'!E16+Agosto!E16+Septiembre!E16</f>
        <v>306096.76</v>
      </c>
      <c r="F16" s="25">
        <f>'Total Julio'!F16+Agosto!F16+Septiembre!F16</f>
        <v>0</v>
      </c>
      <c r="G16" s="25">
        <f>'Total Julio'!G16+Agosto!G16+Septiembre!G16</f>
        <v>79116.66</v>
      </c>
      <c r="H16" s="25">
        <f>'Total Julio'!H16+Agosto!H16+Septiembre!H16</f>
        <v>114661.2</v>
      </c>
      <c r="I16" s="25">
        <f>'Total Julio'!I16+Agosto!I16+Septiembre!I16</f>
        <v>365902.94</v>
      </c>
      <c r="J16" s="25">
        <f>'Total Julio'!J16+Agosto!J16+Septiembre!J16</f>
        <v>139184.56</v>
      </c>
      <c r="K16" s="25">
        <f>'Total Julio'!K16+Agosto!K16+Septiembre!K16</f>
        <v>462006</v>
      </c>
      <c r="L16" s="25">
        <f t="shared" si="0"/>
        <v>11363671.929999998</v>
      </c>
    </row>
    <row r="17" spans="1:18" x14ac:dyDescent="0.2">
      <c r="A17" s="40">
        <v>4</v>
      </c>
      <c r="B17" s="24" t="s">
        <v>22</v>
      </c>
      <c r="C17" s="25">
        <f>'Total Julio'!C17+Agosto!C17+Septiembre!C17</f>
        <v>11870469.440000001</v>
      </c>
      <c r="D17" s="25">
        <f>'Total Julio'!D17+Agosto!D17+Septiembre!D17</f>
        <v>4436816.3099999996</v>
      </c>
      <c r="E17" s="25">
        <f>'Total Julio'!E17+Agosto!E17+Septiembre!E17</f>
        <v>254751.2</v>
      </c>
      <c r="F17" s="25">
        <f>'Total Julio'!F17+Agosto!F17+Septiembre!F17</f>
        <v>939.64</v>
      </c>
      <c r="G17" s="25">
        <f>'Total Julio'!G17+Agosto!G17+Septiembre!G17</f>
        <v>245033.50999999998</v>
      </c>
      <c r="H17" s="25">
        <f>'Total Julio'!H17+Agosto!H17+Septiembre!H17</f>
        <v>1789598</v>
      </c>
      <c r="I17" s="25">
        <f>'Total Julio'!I17+Agosto!I17+Septiembre!I17</f>
        <v>1741704.5100000002</v>
      </c>
      <c r="J17" s="25">
        <f>'Total Julio'!J17+Agosto!J17+Septiembre!J17</f>
        <v>1210852.58</v>
      </c>
      <c r="K17" s="25">
        <f>'Total Julio'!K17+Agosto!K17+Septiembre!K17</f>
        <v>2692961</v>
      </c>
      <c r="L17" s="25">
        <f t="shared" si="0"/>
        <v>24243126.190000005</v>
      </c>
    </row>
    <row r="18" spans="1:18" x14ac:dyDescent="0.2">
      <c r="A18" s="40">
        <v>5</v>
      </c>
      <c r="B18" s="24" t="s">
        <v>7</v>
      </c>
      <c r="C18" s="25">
        <f>'Total Julio'!C18+Agosto!C18+Septiembre!C18</f>
        <v>14568457.120000001</v>
      </c>
      <c r="D18" s="25">
        <f>'Total Julio'!D18+Agosto!D18+Septiembre!D18</f>
        <v>5447507.6600000001</v>
      </c>
      <c r="E18" s="25">
        <f>'Total Julio'!E18+Agosto!E18+Septiembre!E18</f>
        <v>155516.03999999998</v>
      </c>
      <c r="F18" s="25">
        <f>'Total Julio'!F18+Agosto!F18+Septiembre!F18</f>
        <v>19.11</v>
      </c>
      <c r="G18" s="25">
        <f>'Total Julio'!G18+Agosto!G18+Septiembre!G18</f>
        <v>158006.08000000002</v>
      </c>
      <c r="H18" s="25">
        <f>'Total Julio'!H18+Agosto!H18+Septiembre!H18</f>
        <v>783608.98</v>
      </c>
      <c r="I18" s="25">
        <f>'Total Julio'!I18+Agosto!I18+Septiembre!I18</f>
        <v>1368230.79</v>
      </c>
      <c r="J18" s="25">
        <f>'Total Julio'!J18+Agosto!J18+Septiembre!J18</f>
        <v>852497.04</v>
      </c>
      <c r="K18" s="25">
        <f>'Total Julio'!K18+Agosto!K18+Septiembre!K18</f>
        <v>0</v>
      </c>
      <c r="L18" s="25">
        <f t="shared" si="0"/>
        <v>23333842.819999997</v>
      </c>
    </row>
    <row r="19" spans="1:18" x14ac:dyDescent="0.2">
      <c r="A19" s="40">
        <v>6</v>
      </c>
      <c r="B19" s="24" t="s">
        <v>17</v>
      </c>
      <c r="C19" s="25">
        <f>'Total Julio'!C19+Agosto!C19+Septiembre!C19</f>
        <v>5661510.4799999995</v>
      </c>
      <c r="D19" s="25">
        <f>'Total Julio'!D19+Agosto!D19+Septiembre!D19</f>
        <v>1736673.9700000002</v>
      </c>
      <c r="E19" s="25">
        <f>'Total Julio'!E19+Agosto!E19+Septiembre!E19</f>
        <v>473463.51</v>
      </c>
      <c r="F19" s="25">
        <f>'Total Julio'!F19+Agosto!F19+Septiembre!F19</f>
        <v>0</v>
      </c>
      <c r="G19" s="25">
        <f>'Total Julio'!G19+Agosto!G19+Septiembre!G19</f>
        <v>98457.57</v>
      </c>
      <c r="H19" s="25">
        <f>'Total Julio'!H19+Agosto!H19+Septiembre!H19</f>
        <v>334520.32999999996</v>
      </c>
      <c r="I19" s="25">
        <f>'Total Julio'!I19+Agosto!I19+Septiembre!I19</f>
        <v>1524965.85</v>
      </c>
      <c r="J19" s="25">
        <f>'Total Julio'!J19+Agosto!J19+Septiembre!J19</f>
        <v>414307.71000000008</v>
      </c>
      <c r="K19" s="25">
        <f>'Total Julio'!K19+Agosto!K19+Septiembre!K19</f>
        <v>1499972</v>
      </c>
      <c r="L19" s="25">
        <f t="shared" si="0"/>
        <v>11743871.42</v>
      </c>
    </row>
    <row r="20" spans="1:18" x14ac:dyDescent="0.2">
      <c r="A20" s="40">
        <v>7</v>
      </c>
      <c r="B20" s="24" t="s">
        <v>18</v>
      </c>
      <c r="C20" s="25">
        <f>'Total Julio'!C20+Agosto!C20+Septiembre!C20</f>
        <v>5114247.01</v>
      </c>
      <c r="D20" s="25">
        <f>'Total Julio'!D20+Agosto!D20+Septiembre!D20</f>
        <v>1707603.57</v>
      </c>
      <c r="E20" s="25">
        <f>'Total Julio'!E20+Agosto!E20+Septiembre!E20</f>
        <v>464576.79</v>
      </c>
      <c r="F20" s="25">
        <f>'Total Julio'!F20+Agosto!F20+Septiembre!F20</f>
        <v>0</v>
      </c>
      <c r="G20" s="25">
        <f>'Total Julio'!G20+Agosto!G20+Septiembre!G20</f>
        <v>69156.459999999992</v>
      </c>
      <c r="H20" s="25">
        <f>'Total Julio'!H20+Agosto!H20+Septiembre!H20</f>
        <v>115322.9</v>
      </c>
      <c r="I20" s="25">
        <f>'Total Julio'!I20+Agosto!I20+Septiembre!I20</f>
        <v>499994.76</v>
      </c>
      <c r="J20" s="25">
        <f>'Total Julio'!J20+Agosto!J20+Septiembre!J20</f>
        <v>141755.29999999999</v>
      </c>
      <c r="K20" s="25">
        <f>'Total Julio'!K20+Agosto!K20+Septiembre!K20</f>
        <v>0</v>
      </c>
      <c r="L20" s="25">
        <f t="shared" si="0"/>
        <v>8112656.79</v>
      </c>
    </row>
    <row r="21" spans="1:18" x14ac:dyDescent="0.2">
      <c r="A21" s="40">
        <v>8</v>
      </c>
      <c r="B21" s="24" t="s">
        <v>8</v>
      </c>
      <c r="C21" s="25">
        <f>'Total Julio'!C21+Agosto!C21+Septiembre!C21</f>
        <v>9540126.870000001</v>
      </c>
      <c r="D21" s="25">
        <f>'Total Julio'!D21+Agosto!D21+Septiembre!D21</f>
        <v>3565027.7</v>
      </c>
      <c r="E21" s="25">
        <f>'Total Julio'!E21+Agosto!E21+Septiembre!E21</f>
        <v>227103.61000000002</v>
      </c>
      <c r="F21" s="25">
        <f>'Total Julio'!F21+Agosto!F21+Septiembre!F21</f>
        <v>0</v>
      </c>
      <c r="G21" s="25">
        <f>'Total Julio'!G21+Agosto!G21+Septiembre!G21</f>
        <v>89038.7</v>
      </c>
      <c r="H21" s="25">
        <f>'Total Julio'!H21+Agosto!H21+Septiembre!H21</f>
        <v>290213.23</v>
      </c>
      <c r="I21" s="25">
        <f>'Total Julio'!I21+Agosto!I21+Septiembre!I21</f>
        <v>612682.41</v>
      </c>
      <c r="J21" s="25">
        <f>'Total Julio'!J21+Agosto!J21+Septiembre!J21</f>
        <v>344681.63</v>
      </c>
      <c r="K21" s="25">
        <f>'Total Julio'!K21+Agosto!K21+Septiembre!K21</f>
        <v>24040</v>
      </c>
      <c r="L21" s="25">
        <f t="shared" si="0"/>
        <v>14692914.15</v>
      </c>
    </row>
    <row r="22" spans="1:18" x14ac:dyDescent="0.2">
      <c r="A22" s="40">
        <v>9</v>
      </c>
      <c r="B22" s="24" t="s">
        <v>9</v>
      </c>
      <c r="C22" s="25">
        <f>'Total Julio'!C22+Agosto!C22+Septiembre!C22</f>
        <v>8656994.6900000013</v>
      </c>
      <c r="D22" s="25">
        <f>'Total Julio'!D22+Agosto!D22+Septiembre!D22</f>
        <v>3127965.88</v>
      </c>
      <c r="E22" s="25">
        <f>'Total Julio'!E22+Agosto!E22+Septiembre!E22</f>
        <v>254751.2</v>
      </c>
      <c r="F22" s="25">
        <f>'Total Julio'!F22+Agosto!F22+Septiembre!F22</f>
        <v>0</v>
      </c>
      <c r="G22" s="25">
        <f>'Total Julio'!G22+Agosto!G22+Septiembre!G22</f>
        <v>87652.66</v>
      </c>
      <c r="H22" s="25">
        <f>'Total Julio'!H22+Agosto!H22+Septiembre!H22</f>
        <v>177512.41999999998</v>
      </c>
      <c r="I22" s="25">
        <f>'Total Julio'!I22+Agosto!I22+Septiembre!I22</f>
        <v>541203.93999999994</v>
      </c>
      <c r="J22" s="25">
        <f>'Total Julio'!J22+Agosto!J22+Septiembre!J22</f>
        <v>216682.99</v>
      </c>
      <c r="K22" s="25">
        <f>'Total Julio'!K22+Agosto!K22+Septiembre!K22</f>
        <v>0</v>
      </c>
      <c r="L22" s="25">
        <f t="shared" si="0"/>
        <v>13062763.779999999</v>
      </c>
    </row>
    <row r="23" spans="1:18" x14ac:dyDescent="0.2">
      <c r="A23" s="40">
        <v>10</v>
      </c>
      <c r="B23" s="24" t="s">
        <v>16</v>
      </c>
      <c r="C23" s="25">
        <f>'Total Julio'!C23+Agosto!C23+Septiembre!C23</f>
        <v>5543662.6099999994</v>
      </c>
      <c r="D23" s="25">
        <f>'Total Julio'!D23+Agosto!D23+Septiembre!D23</f>
        <v>1784338.13</v>
      </c>
      <c r="E23" s="25">
        <f>'Total Julio'!E23+Agosto!E23+Septiembre!E23</f>
        <v>444334.79000000004</v>
      </c>
      <c r="F23" s="25">
        <f>'Total Julio'!F23+Agosto!F23+Septiembre!F23</f>
        <v>0</v>
      </c>
      <c r="G23" s="25">
        <f>'Total Julio'!G23+Agosto!G23+Septiembre!G23</f>
        <v>79938.89</v>
      </c>
      <c r="H23" s="25">
        <f>'Total Julio'!H23+Agosto!H23+Septiembre!H23</f>
        <v>132188.14000000001</v>
      </c>
      <c r="I23" s="25">
        <f>'Total Julio'!I23+Agosto!I23+Septiembre!I23</f>
        <v>552128.32999999996</v>
      </c>
      <c r="J23" s="25">
        <f>'Total Julio'!J23+Agosto!J23+Septiembre!J23</f>
        <v>163587.28999999998</v>
      </c>
      <c r="K23" s="25">
        <f>'Total Julio'!K23+Agosto!K23+Septiembre!K23</f>
        <v>2309034</v>
      </c>
      <c r="L23" s="25">
        <f t="shared" si="0"/>
        <v>11009212.179999998</v>
      </c>
      <c r="R23" s="41"/>
    </row>
    <row r="24" spans="1:18" x14ac:dyDescent="0.2">
      <c r="A24" s="40">
        <v>11</v>
      </c>
      <c r="B24" s="24" t="s">
        <v>10</v>
      </c>
      <c r="C24" s="25">
        <f>'Total Julio'!C24+Agosto!C24+Septiembre!C24</f>
        <v>9202545.129999999</v>
      </c>
      <c r="D24" s="25">
        <f>'Total Julio'!D24+Agosto!D24+Septiembre!D24</f>
        <v>3890060.69</v>
      </c>
      <c r="E24" s="25">
        <f>'Total Julio'!E24+Agosto!E24+Septiembre!E24</f>
        <v>251788.96</v>
      </c>
      <c r="F24" s="25">
        <f>'Total Julio'!F24+Agosto!F24+Septiembre!F24</f>
        <v>0</v>
      </c>
      <c r="G24" s="25">
        <f>'Total Julio'!G24+Agosto!G24+Septiembre!G24</f>
        <v>111265.1</v>
      </c>
      <c r="H24" s="25">
        <f>'Total Julio'!H24+Agosto!H24+Septiembre!H24</f>
        <v>354675.01</v>
      </c>
      <c r="I24" s="25">
        <f>'Total Julio'!I24+Agosto!I24+Septiembre!I24</f>
        <v>1091333.56</v>
      </c>
      <c r="J24" s="25">
        <f>'Total Julio'!J24+Agosto!J24+Septiembre!J24</f>
        <v>431864.96</v>
      </c>
      <c r="K24" s="25">
        <f>'Total Julio'!K24+Agosto!K24+Septiembre!K24</f>
        <v>3761816</v>
      </c>
      <c r="L24" s="25">
        <f t="shared" si="0"/>
        <v>19095349.41</v>
      </c>
      <c r="R24" s="41"/>
    </row>
    <row r="25" spans="1:18" x14ac:dyDescent="0.2">
      <c r="A25" s="40">
        <v>12</v>
      </c>
      <c r="B25" s="24" t="s">
        <v>11</v>
      </c>
      <c r="C25" s="25">
        <f>'Total Julio'!C25+Agosto!C25+Septiembre!C25</f>
        <v>12103751.860000001</v>
      </c>
      <c r="D25" s="25">
        <f>'Total Julio'!D25+Agosto!D25+Septiembre!D25</f>
        <v>3728145.06</v>
      </c>
      <c r="E25" s="25">
        <f>'Total Julio'!E25+Agosto!E25+Septiembre!E25</f>
        <v>215748.33000000002</v>
      </c>
      <c r="F25" s="25">
        <f>'Total Julio'!F25+Agosto!F25+Septiembre!F25</f>
        <v>2.93</v>
      </c>
      <c r="G25" s="25">
        <f>'Total Julio'!G25+Agosto!G25+Septiembre!G25</f>
        <v>188639.11</v>
      </c>
      <c r="H25" s="25">
        <f>'Total Julio'!H25+Agosto!H25+Septiembre!H25</f>
        <v>234762.00000000003</v>
      </c>
      <c r="I25" s="25">
        <f>'Total Julio'!I25+Agosto!I25+Septiembre!I25</f>
        <v>593803.35</v>
      </c>
      <c r="J25" s="25">
        <f>'Total Julio'!J25+Agosto!J25+Septiembre!J25</f>
        <v>284172.37</v>
      </c>
      <c r="K25" s="25">
        <f>'Total Julio'!K25+Agosto!K25+Septiembre!K25</f>
        <v>3006449</v>
      </c>
      <c r="L25" s="25">
        <f t="shared" si="0"/>
        <v>20355474.010000002</v>
      </c>
      <c r="R25" s="41"/>
    </row>
    <row r="26" spans="1:18" x14ac:dyDescent="0.2">
      <c r="A26" s="40">
        <v>13</v>
      </c>
      <c r="B26" s="24" t="s">
        <v>12</v>
      </c>
      <c r="C26" s="25">
        <f>'Total Julio'!C26+Agosto!C26+Septiembre!C26</f>
        <v>14003031.620000001</v>
      </c>
      <c r="D26" s="25">
        <f>'Total Julio'!D26+Agosto!D26+Septiembre!D26</f>
        <v>5253060.9799999995</v>
      </c>
      <c r="E26" s="25">
        <f>'Total Julio'!E26+Agosto!E26+Septiembre!E26</f>
        <v>154034.93</v>
      </c>
      <c r="F26" s="25">
        <f>'Total Julio'!F26+Agosto!F26+Septiembre!F26</f>
        <v>25.57</v>
      </c>
      <c r="G26" s="25">
        <f>'Total Julio'!G26+Agosto!G26+Septiembre!G26</f>
        <v>122950.26</v>
      </c>
      <c r="H26" s="25">
        <f>'Total Julio'!H26+Agosto!H26+Septiembre!H26</f>
        <v>416873.5</v>
      </c>
      <c r="I26" s="25">
        <f>'Total Julio'!I26+Agosto!I26+Septiembre!I26</f>
        <v>770586.42</v>
      </c>
      <c r="J26" s="25">
        <f>'Total Julio'!J26+Agosto!J26+Septiembre!J26</f>
        <v>510857.39999999997</v>
      </c>
      <c r="K26" s="25">
        <f>'Total Julio'!K26+Agosto!K26+Septiembre!K26</f>
        <v>0</v>
      </c>
      <c r="L26" s="25">
        <f t="shared" si="0"/>
        <v>21231420.680000003</v>
      </c>
    </row>
    <row r="27" spans="1:18" ht="12.75" customHeight="1" x14ac:dyDescent="0.2">
      <c r="A27" s="40">
        <v>14</v>
      </c>
      <c r="B27" s="24" t="s">
        <v>37</v>
      </c>
      <c r="C27" s="25">
        <f>'Total Julio'!C27+Agosto!C27+Septiembre!C27</f>
        <v>6747394.419999999</v>
      </c>
      <c r="D27" s="25">
        <f>'Total Julio'!D27+Agosto!D27+Septiembre!D27</f>
        <v>2841688.29</v>
      </c>
      <c r="E27" s="25">
        <f>'Total Julio'!E27+Agosto!E27+Septiembre!E27</f>
        <v>334731.77</v>
      </c>
      <c r="F27" s="25">
        <f>'Total Julio'!F27+Agosto!F27+Septiembre!F27</f>
        <v>0</v>
      </c>
      <c r="G27" s="25">
        <f>'Total Julio'!G27+Agosto!G27+Septiembre!G27</f>
        <v>75338.350000000006</v>
      </c>
      <c r="H27" s="25">
        <f>'Total Julio'!H27+Agosto!H27+Septiembre!H27</f>
        <v>78236.179999999993</v>
      </c>
      <c r="I27" s="25">
        <f>'Total Julio'!I27+Agosto!I27+Septiembre!I27</f>
        <v>301221.91000000003</v>
      </c>
      <c r="J27" s="25">
        <f>'Total Julio'!J27+Agosto!J27+Septiembre!J27</f>
        <v>95296.42</v>
      </c>
      <c r="K27" s="25">
        <f>'Total Julio'!K27+Agosto!K27+Septiembre!K27</f>
        <v>0</v>
      </c>
      <c r="L27" s="25">
        <f t="shared" si="0"/>
        <v>10473907.339999998</v>
      </c>
      <c r="N27" s="41"/>
    </row>
    <row r="28" spans="1:18" x14ac:dyDescent="0.2">
      <c r="A28" s="40">
        <v>15</v>
      </c>
      <c r="B28" s="24" t="s">
        <v>28</v>
      </c>
      <c r="C28" s="25">
        <f>'Total Julio'!C28+Agosto!C28+Septiembre!C28</f>
        <v>8746466.6999999993</v>
      </c>
      <c r="D28" s="25">
        <f>'Total Julio'!D28+Agosto!D28+Septiembre!D28</f>
        <v>3137514.3000000003</v>
      </c>
      <c r="E28" s="25">
        <f>'Total Julio'!E28+Agosto!E28+Septiembre!E28</f>
        <v>254751.2</v>
      </c>
      <c r="F28" s="25">
        <f>'Total Julio'!F28+Agosto!F28+Septiembre!F28</f>
        <v>277.31</v>
      </c>
      <c r="G28" s="25">
        <f>'Total Julio'!G28+Agosto!G28+Septiembre!G28</f>
        <v>92137.700000000012</v>
      </c>
      <c r="H28" s="25">
        <f>'Total Julio'!H28+Agosto!H28+Septiembre!H28</f>
        <v>238810.61</v>
      </c>
      <c r="I28" s="25">
        <f>'Total Julio'!I28+Agosto!I28+Septiembre!I28</f>
        <v>532193.91999999993</v>
      </c>
      <c r="J28" s="25">
        <f>'Total Julio'!J28+Agosto!J28+Septiembre!J28</f>
        <v>288649.92</v>
      </c>
      <c r="K28" s="25">
        <f>'Total Julio'!K28+Agosto!K28+Septiembre!K28</f>
        <v>1026813</v>
      </c>
      <c r="L28" s="25">
        <f t="shared" si="0"/>
        <v>14317614.659999998</v>
      </c>
      <c r="N28" s="41"/>
    </row>
    <row r="29" spans="1:18" x14ac:dyDescent="0.2">
      <c r="A29" s="40">
        <v>16</v>
      </c>
      <c r="B29" s="24" t="s">
        <v>25</v>
      </c>
      <c r="C29" s="25">
        <f>'Total Julio'!C29+Agosto!C29+Septiembre!C29</f>
        <v>24155004.030000001</v>
      </c>
      <c r="D29" s="25">
        <f>'Total Julio'!D29+Agosto!D29+Septiembre!D29</f>
        <v>11498095.939999999</v>
      </c>
      <c r="E29" s="25">
        <f>'Total Julio'!E29+Agosto!E29+Septiembre!E29</f>
        <v>87878.15</v>
      </c>
      <c r="F29" s="25">
        <f>'Total Julio'!F29+Agosto!F29+Septiembre!F29</f>
        <v>497.19</v>
      </c>
      <c r="G29" s="25">
        <f>'Total Julio'!G29+Agosto!G29+Septiembre!G29</f>
        <v>184717.3</v>
      </c>
      <c r="H29" s="25">
        <f>'Total Julio'!H29+Agosto!H29+Septiembre!H29</f>
        <v>962664.72000000009</v>
      </c>
      <c r="I29" s="25">
        <f>'Total Julio'!I29+Agosto!I29+Septiembre!I29</f>
        <v>1879570</v>
      </c>
      <c r="J29" s="25">
        <f>'Total Julio'!J29+Agosto!J29+Septiembre!J29</f>
        <v>1138750.6199999999</v>
      </c>
      <c r="K29" s="25">
        <f>'Total Julio'!K29+Agosto!K29+Septiembre!K29</f>
        <v>6132076</v>
      </c>
      <c r="L29" s="25">
        <f t="shared" si="0"/>
        <v>46039253.949999988</v>
      </c>
      <c r="N29" s="41"/>
    </row>
    <row r="30" spans="1:18" x14ac:dyDescent="0.2">
      <c r="A30" s="40">
        <v>17</v>
      </c>
      <c r="B30" s="24" t="s">
        <v>13</v>
      </c>
      <c r="C30" s="25">
        <f>'Total Julio'!C30+Agosto!C30+Septiembre!C30</f>
        <v>10961011.17</v>
      </c>
      <c r="D30" s="25">
        <f>'Total Julio'!D30+Agosto!D30+Septiembre!D30</f>
        <v>3988102.4800000004</v>
      </c>
      <c r="E30" s="25">
        <f>'Total Julio'!E30+Agosto!E30+Septiembre!E30</f>
        <v>205380.47999999998</v>
      </c>
      <c r="F30" s="25">
        <f>'Total Julio'!F30+Agosto!F30+Septiembre!F30</f>
        <v>0</v>
      </c>
      <c r="G30" s="25">
        <f>'Total Julio'!G30+Agosto!G30+Septiembre!G30</f>
        <v>120260.9</v>
      </c>
      <c r="H30" s="25">
        <f>'Total Julio'!H30+Agosto!H30+Septiembre!H30</f>
        <v>424408.68</v>
      </c>
      <c r="I30" s="25">
        <f>'Total Julio'!I30+Agosto!I30+Septiembre!I30</f>
        <v>997416.90000000014</v>
      </c>
      <c r="J30" s="25">
        <f>'Total Julio'!J30+Agosto!J30+Septiembre!J30</f>
        <v>499348.27999999997</v>
      </c>
      <c r="K30" s="25">
        <f>'Total Julio'!K30+Agosto!K30+Septiembre!K30</f>
        <v>1089556</v>
      </c>
      <c r="L30" s="25">
        <f t="shared" si="0"/>
        <v>18285484.890000001</v>
      </c>
      <c r="N30" s="41"/>
    </row>
    <row r="31" spans="1:18" x14ac:dyDescent="0.2">
      <c r="A31" s="40">
        <v>18</v>
      </c>
      <c r="B31" s="24" t="s">
        <v>4</v>
      </c>
      <c r="C31" s="25">
        <f>'Total Julio'!C31+Agosto!C31+Septiembre!C31</f>
        <v>108614228.59</v>
      </c>
      <c r="D31" s="25">
        <f>'Total Julio'!D31+Agosto!D31+Septiembre!D31</f>
        <v>44783767.890000001</v>
      </c>
      <c r="E31" s="25">
        <f>'Total Julio'!E31+Agosto!E31+Septiembre!E31</f>
        <v>22215.1</v>
      </c>
      <c r="F31" s="25">
        <f>'Total Julio'!F31+Agosto!F31+Septiembre!F31</f>
        <v>1926.91</v>
      </c>
      <c r="G31" s="25">
        <f>'Total Julio'!G31+Agosto!G31+Septiembre!G31</f>
        <v>648261.16</v>
      </c>
      <c r="H31" s="25">
        <f>'Total Julio'!H31+Agosto!H31+Septiembre!H31</f>
        <v>6846791.7999999998</v>
      </c>
      <c r="I31" s="25">
        <f>'Total Julio'!I31+Agosto!I31+Septiembre!I31</f>
        <v>6431664.1900000004</v>
      </c>
      <c r="J31" s="25">
        <f>'Total Julio'!J31+Agosto!J31+Septiembre!J31</f>
        <v>4564793.9499999993</v>
      </c>
      <c r="K31" s="25">
        <f>'Total Julio'!K31+Agosto!K31+Septiembre!K31</f>
        <v>20942654</v>
      </c>
      <c r="L31" s="25">
        <f t="shared" si="0"/>
        <v>192856303.59</v>
      </c>
      <c r="N31" s="41"/>
    </row>
    <row r="32" spans="1:18" x14ac:dyDescent="0.2">
      <c r="A32" s="40">
        <v>19</v>
      </c>
      <c r="B32" s="24" t="s">
        <v>14</v>
      </c>
      <c r="C32" s="25">
        <f>'Total Julio'!C32+Agosto!C32+Septiembre!C32</f>
        <v>10934956.48</v>
      </c>
      <c r="D32" s="25">
        <f>'Total Julio'!D32+Agosto!D32+Septiembre!D32</f>
        <v>4629135.53</v>
      </c>
      <c r="E32" s="25">
        <f>'Total Julio'!E32+Agosto!E32+Septiembre!E32</f>
        <v>190075.57</v>
      </c>
      <c r="F32" s="25">
        <f>'Total Julio'!F32+Agosto!F32+Septiembre!F32</f>
        <v>0</v>
      </c>
      <c r="G32" s="25">
        <f>'Total Julio'!G32+Agosto!G32+Septiembre!G32</f>
        <v>82720.44</v>
      </c>
      <c r="H32" s="25">
        <f>'Total Julio'!H32+Agosto!H32+Septiembre!H32</f>
        <v>313090.19</v>
      </c>
      <c r="I32" s="25">
        <f>'Total Julio'!I32+Agosto!I32+Septiembre!I32</f>
        <v>626209.33000000007</v>
      </c>
      <c r="J32" s="25">
        <f>'Total Julio'!J32+Agosto!J32+Septiembre!J32</f>
        <v>381160.61</v>
      </c>
      <c r="K32" s="25">
        <f>'Total Julio'!K32+Agosto!K32+Septiembre!K32</f>
        <v>4744533</v>
      </c>
      <c r="L32" s="25">
        <f t="shared" si="0"/>
        <v>21901881.150000002</v>
      </c>
      <c r="N32" s="41"/>
    </row>
    <row r="33" spans="1:14" x14ac:dyDescent="0.2">
      <c r="A33" s="40">
        <v>20</v>
      </c>
      <c r="B33" s="24" t="s">
        <v>15</v>
      </c>
      <c r="C33" s="25">
        <f>'Total Julio'!C33+Agosto!C33+Septiembre!C33</f>
        <v>10182205.15</v>
      </c>
      <c r="D33" s="25">
        <f>'Total Julio'!D33+Agosto!D33+Septiembre!D33</f>
        <v>3655208.9399999995</v>
      </c>
      <c r="E33" s="25">
        <f>'Total Julio'!E33+Agosto!E33+Septiembre!E33</f>
        <v>231053.29</v>
      </c>
      <c r="F33" s="25">
        <f>'Total Julio'!F33+Agosto!F33+Septiembre!F33</f>
        <v>0</v>
      </c>
      <c r="G33" s="25">
        <f>'Total Julio'!G33+Agosto!G33+Septiembre!G33</f>
        <v>127655.08</v>
      </c>
      <c r="H33" s="25">
        <f>'Total Julio'!H33+Agosto!H33+Septiembre!H33</f>
        <v>517042.28</v>
      </c>
      <c r="I33" s="25">
        <f>'Total Julio'!I33+Agosto!I33+Septiembre!I33</f>
        <v>877721.33000000007</v>
      </c>
      <c r="J33" s="25">
        <f>'Total Julio'!J33+Agosto!J33+Septiembre!J33</f>
        <v>583972.16</v>
      </c>
      <c r="K33" s="25">
        <f>'Total Julio'!K33+Agosto!K33+Septiembre!K33</f>
        <v>3906072</v>
      </c>
      <c r="L33" s="25">
        <f t="shared" si="0"/>
        <v>20080930.229999997</v>
      </c>
      <c r="N33" s="41"/>
    </row>
    <row r="34" spans="1:14" x14ac:dyDescent="0.2">
      <c r="A34" s="97" t="s">
        <v>0</v>
      </c>
      <c r="B34" s="98"/>
      <c r="C34" s="28">
        <f t="shared" ref="C34:L34" si="1">SUM(C14:C33)</f>
        <v>302562453.89999998</v>
      </c>
      <c r="D34" s="28">
        <f t="shared" si="1"/>
        <v>118648935.20999999</v>
      </c>
      <c r="E34" s="28">
        <f t="shared" si="1"/>
        <v>5016030.9800000014</v>
      </c>
      <c r="F34" s="28">
        <f>SUM(F14:F33)</f>
        <v>3688.66</v>
      </c>
      <c r="G34" s="28">
        <f t="shared" si="1"/>
        <v>2845748.9</v>
      </c>
      <c r="H34" s="28">
        <f t="shared" si="1"/>
        <v>14673335.219999999</v>
      </c>
      <c r="I34" s="28">
        <f t="shared" si="1"/>
        <v>22567551.530000001</v>
      </c>
      <c r="J34" s="28">
        <f t="shared" si="1"/>
        <v>12916349.329999998</v>
      </c>
      <c r="K34" s="28">
        <f t="shared" si="1"/>
        <v>53150673</v>
      </c>
      <c r="L34" s="28">
        <f t="shared" si="1"/>
        <v>532384766.73000002</v>
      </c>
      <c r="N34" s="41"/>
    </row>
    <row r="35" spans="1:14" x14ac:dyDescent="0.2">
      <c r="C35" s="41"/>
      <c r="G35" s="41"/>
      <c r="N35" s="41"/>
    </row>
    <row r="36" spans="1:14" x14ac:dyDescent="0.2">
      <c r="L36" s="32"/>
    </row>
    <row r="37" spans="1:14" x14ac:dyDescent="0.2">
      <c r="B37" s="33" t="s">
        <v>19</v>
      </c>
      <c r="C37" s="34"/>
      <c r="G37" s="34"/>
      <c r="H37" s="33"/>
      <c r="I37" s="33"/>
      <c r="J37" s="33"/>
      <c r="K37" s="33"/>
      <c r="L37" s="32"/>
    </row>
    <row r="38" spans="1:14" x14ac:dyDescent="0.2">
      <c r="B38" s="33" t="s">
        <v>19</v>
      </c>
      <c r="C38" s="34"/>
      <c r="G38" s="34"/>
      <c r="H38" s="33"/>
      <c r="I38" s="33"/>
      <c r="J38" s="33"/>
      <c r="K38" s="33"/>
    </row>
    <row r="39" spans="1:14" x14ac:dyDescent="0.2">
      <c r="B39" s="33" t="s">
        <v>19</v>
      </c>
      <c r="C39" s="34"/>
      <c r="G39" s="34"/>
      <c r="H39" s="33"/>
      <c r="I39" s="33"/>
      <c r="J39" s="33"/>
      <c r="K39" s="33"/>
    </row>
    <row r="40" spans="1:14" x14ac:dyDescent="0.2">
      <c r="B40" s="33" t="s">
        <v>19</v>
      </c>
      <c r="C40" s="34"/>
      <c r="G40" s="34"/>
      <c r="H40" s="33"/>
      <c r="I40" s="33"/>
      <c r="J40" s="33"/>
      <c r="K40" s="33"/>
    </row>
    <row r="41" spans="1:14" x14ac:dyDescent="0.2">
      <c r="C41" s="34"/>
      <c r="G41" s="33"/>
      <c r="H41" s="33"/>
      <c r="J41" s="41"/>
      <c r="K41" s="41"/>
    </row>
    <row r="42" spans="1:14" x14ac:dyDescent="0.2">
      <c r="C42" s="34"/>
      <c r="G42" s="33"/>
      <c r="H42" s="33"/>
    </row>
    <row r="43" spans="1:14" x14ac:dyDescent="0.2">
      <c r="C43" s="34"/>
      <c r="G43" s="33"/>
      <c r="H43" s="33"/>
    </row>
    <row r="44" spans="1:14" x14ac:dyDescent="0.2">
      <c r="C44" s="34"/>
    </row>
    <row r="45" spans="1:14" x14ac:dyDescent="0.2">
      <c r="C45" s="34"/>
    </row>
  </sheetData>
  <mergeCells count="16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D90"/>
  <sheetViews>
    <sheetView tabSelected="1" workbookViewId="0">
      <selection activeCell="N87" sqref="N87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76" t="s">
        <v>20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30" ht="13.5" customHeight="1" x14ac:dyDescent="0.2">
      <c r="A4" s="77" t="s">
        <v>24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30" ht="13.5" customHeight="1" x14ac:dyDescent="0.2">
      <c r="A5" s="84" t="s">
        <v>23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30" ht="13.5" customHeight="1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30" ht="13.5" customHeight="1" x14ac:dyDescent="0.2">
      <c r="A7" s="104" t="s">
        <v>66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8" spans="1:30" ht="13.5" customHeight="1" x14ac:dyDescent="0.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30" ht="13.5" customHeight="1" x14ac:dyDescent="0.2">
      <c r="A9" s="104" t="s">
        <v>64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</row>
    <row r="10" spans="1:30" ht="13.5" customHeight="1" x14ac:dyDescent="0.2">
      <c r="L10" s="47"/>
    </row>
    <row r="11" spans="1:30" ht="13.5" customHeight="1" x14ac:dyDescent="0.2">
      <c r="A11" s="71" t="s">
        <v>1</v>
      </c>
      <c r="B11" s="105" t="s">
        <v>39</v>
      </c>
      <c r="C11" s="108" t="s">
        <v>30</v>
      </c>
      <c r="D11" s="108" t="s">
        <v>31</v>
      </c>
      <c r="E11" s="108" t="s">
        <v>32</v>
      </c>
      <c r="F11" s="108" t="s">
        <v>36</v>
      </c>
      <c r="G11" s="108" t="s">
        <v>33</v>
      </c>
      <c r="H11" s="108" t="s">
        <v>29</v>
      </c>
      <c r="I11" s="108" t="s">
        <v>34</v>
      </c>
      <c r="J11" s="108" t="s">
        <v>35</v>
      </c>
      <c r="K11" s="108" t="s">
        <v>38</v>
      </c>
      <c r="L11" s="108" t="s">
        <v>0</v>
      </c>
    </row>
    <row r="12" spans="1:30" ht="13.5" customHeight="1" x14ac:dyDescent="0.2">
      <c r="A12" s="72" t="s">
        <v>2</v>
      </c>
      <c r="B12" s="106"/>
      <c r="C12" s="109"/>
      <c r="D12" s="109"/>
      <c r="E12" s="109"/>
      <c r="F12" s="109"/>
      <c r="G12" s="109"/>
      <c r="H12" s="109"/>
      <c r="I12" s="109"/>
      <c r="J12" s="109"/>
      <c r="K12" s="109"/>
      <c r="L12" s="109"/>
    </row>
    <row r="13" spans="1:30" ht="13.5" customHeight="1" x14ac:dyDescent="0.2">
      <c r="A13" s="73" t="s">
        <v>3</v>
      </c>
      <c r="B13" s="107"/>
      <c r="C13" s="110"/>
      <c r="D13" s="110"/>
      <c r="E13" s="110"/>
      <c r="F13" s="110"/>
      <c r="G13" s="110"/>
      <c r="H13" s="110"/>
      <c r="I13" s="110"/>
      <c r="J13" s="110"/>
      <c r="K13" s="110"/>
      <c r="L13" s="110"/>
    </row>
    <row r="14" spans="1:30" ht="13.5" customHeight="1" x14ac:dyDescent="0.2">
      <c r="A14" s="48">
        <v>1</v>
      </c>
      <c r="B14" s="14" t="s">
        <v>5</v>
      </c>
      <c r="C14" s="12">
        <v>3442733.33</v>
      </c>
      <c r="D14" s="12">
        <v>1347197.17</v>
      </c>
      <c r="E14" s="12">
        <v>52716.1</v>
      </c>
      <c r="F14" s="12">
        <v>0</v>
      </c>
      <c r="G14" s="12">
        <v>27846.03</v>
      </c>
      <c r="H14" s="12">
        <v>151305.57</v>
      </c>
      <c r="I14" s="12">
        <v>283529.09000000003</v>
      </c>
      <c r="J14" s="12">
        <v>147463.82</v>
      </c>
      <c r="K14" s="12">
        <v>0</v>
      </c>
      <c r="L14" s="12">
        <f>SUM(C14:K14)</f>
        <v>5452791.1100000003</v>
      </c>
      <c r="N14" s="49"/>
      <c r="O14" s="69"/>
      <c r="P14" s="49"/>
      <c r="Q14" s="49"/>
      <c r="R14" s="49"/>
      <c r="S14" s="50"/>
      <c r="T14" s="50"/>
      <c r="U14" s="50"/>
      <c r="V14" s="50"/>
      <c r="W14" s="49"/>
      <c r="X14" s="49"/>
      <c r="Y14" s="49"/>
      <c r="Z14" s="49"/>
      <c r="AA14" s="49"/>
      <c r="AB14" s="49"/>
      <c r="AC14" s="49"/>
      <c r="AD14" s="49"/>
    </row>
    <row r="15" spans="1:30" ht="13.5" customHeight="1" x14ac:dyDescent="0.2">
      <c r="A15" s="48">
        <v>2</v>
      </c>
      <c r="B15" s="14" t="s">
        <v>6</v>
      </c>
      <c r="C15" s="12">
        <v>2349047.33</v>
      </c>
      <c r="D15" s="12">
        <v>917087.18</v>
      </c>
      <c r="E15" s="12">
        <v>77334.789999999994</v>
      </c>
      <c r="F15" s="12">
        <v>0</v>
      </c>
      <c r="G15" s="12">
        <v>21865.940000000002</v>
      </c>
      <c r="H15" s="12">
        <v>58664.24</v>
      </c>
      <c r="I15" s="12">
        <v>136208.85999999999</v>
      </c>
      <c r="J15" s="12">
        <v>60372.27</v>
      </c>
      <c r="K15" s="12">
        <v>0</v>
      </c>
      <c r="L15" s="12">
        <f t="shared" ref="L15:L33" si="0">SUM(C15:K15)</f>
        <v>3620580.6100000003</v>
      </c>
      <c r="N15" s="49"/>
      <c r="O15" s="69"/>
      <c r="P15" s="49"/>
      <c r="Q15" s="49"/>
      <c r="R15" s="49"/>
      <c r="S15" s="50"/>
      <c r="T15" s="50"/>
      <c r="U15" s="50"/>
      <c r="V15" s="50"/>
      <c r="W15" s="49"/>
      <c r="X15" s="49"/>
      <c r="Y15" s="49"/>
      <c r="Z15" s="49"/>
      <c r="AA15" s="49"/>
      <c r="AB15" s="49"/>
      <c r="AC15" s="49"/>
      <c r="AD15" s="49"/>
    </row>
    <row r="16" spans="1:30" ht="13.5" customHeight="1" x14ac:dyDescent="0.2">
      <c r="A16" s="48">
        <v>3</v>
      </c>
      <c r="B16" s="14" t="s">
        <v>21</v>
      </c>
      <c r="C16" s="12">
        <v>2215902.9500000002</v>
      </c>
      <c r="D16" s="12">
        <v>864691.53</v>
      </c>
      <c r="E16" s="12">
        <v>81883.899999999994</v>
      </c>
      <c r="F16" s="12">
        <v>0</v>
      </c>
      <c r="G16" s="12">
        <v>21213.5</v>
      </c>
      <c r="H16" s="12">
        <v>42882.310000000005</v>
      </c>
      <c r="I16" s="12">
        <v>119861.89</v>
      </c>
      <c r="J16" s="12">
        <v>44192.54</v>
      </c>
      <c r="K16" s="12">
        <v>0</v>
      </c>
      <c r="L16" s="12">
        <f t="shared" si="0"/>
        <v>3390628.6200000006</v>
      </c>
      <c r="N16" s="49"/>
      <c r="O16" s="69"/>
      <c r="P16" s="49"/>
      <c r="Q16" s="49"/>
      <c r="R16" s="49"/>
      <c r="S16" s="50"/>
      <c r="T16" s="50"/>
      <c r="U16" s="50"/>
      <c r="V16" s="50"/>
      <c r="W16" s="49"/>
      <c r="X16" s="49"/>
      <c r="Y16" s="49"/>
      <c r="Z16" s="49"/>
      <c r="AA16" s="49"/>
      <c r="AB16" s="49"/>
      <c r="AC16" s="49"/>
      <c r="AD16" s="49"/>
    </row>
    <row r="17" spans="1:30" ht="13.5" customHeight="1" x14ac:dyDescent="0.2">
      <c r="A17" s="48">
        <v>4</v>
      </c>
      <c r="B17" s="14" t="s">
        <v>22</v>
      </c>
      <c r="C17" s="12">
        <v>2672397.9700000002</v>
      </c>
      <c r="D17" s="12">
        <v>1109928.6000000001</v>
      </c>
      <c r="E17" s="12">
        <v>67968.990000000005</v>
      </c>
      <c r="F17" s="12">
        <v>0</v>
      </c>
      <c r="G17" s="12">
        <v>65700.679999999993</v>
      </c>
      <c r="H17" s="12">
        <v>1199616.3999999999</v>
      </c>
      <c r="I17" s="12">
        <v>581590.14</v>
      </c>
      <c r="J17" s="12">
        <v>377230.79</v>
      </c>
      <c r="K17" s="12">
        <v>184219</v>
      </c>
      <c r="L17" s="12">
        <f t="shared" si="0"/>
        <v>6258652.5700000003</v>
      </c>
      <c r="N17" s="49"/>
      <c r="O17" s="69"/>
      <c r="P17" s="49"/>
      <c r="Q17" s="49"/>
      <c r="R17" s="49"/>
      <c r="S17" s="50"/>
      <c r="T17" s="50"/>
      <c r="U17" s="50"/>
      <c r="V17" s="50"/>
      <c r="W17" s="49"/>
      <c r="X17" s="49"/>
      <c r="Y17" s="49"/>
      <c r="Z17" s="49"/>
      <c r="AA17" s="49"/>
      <c r="AB17" s="49"/>
      <c r="AC17" s="49"/>
      <c r="AD17" s="49"/>
    </row>
    <row r="18" spans="1:30" ht="13.5" customHeight="1" x14ac:dyDescent="0.2">
      <c r="A18" s="48">
        <v>5</v>
      </c>
      <c r="B18" s="14" t="s">
        <v>7</v>
      </c>
      <c r="C18" s="12">
        <v>4412785.2699999996</v>
      </c>
      <c r="D18" s="12">
        <v>1736943.71</v>
      </c>
      <c r="E18" s="12">
        <v>41075.75</v>
      </c>
      <c r="F18" s="12">
        <v>0</v>
      </c>
      <c r="G18" s="12">
        <v>42366.070000000007</v>
      </c>
      <c r="H18" s="12">
        <v>346618.39</v>
      </c>
      <c r="I18" s="12">
        <v>458493.65</v>
      </c>
      <c r="J18" s="12">
        <v>270172.87</v>
      </c>
      <c r="K18" s="12">
        <v>0</v>
      </c>
      <c r="L18" s="12">
        <f t="shared" si="0"/>
        <v>7308455.71</v>
      </c>
      <c r="N18" s="49"/>
      <c r="O18" s="69"/>
      <c r="P18" s="49"/>
      <c r="Q18" s="49"/>
      <c r="R18" s="49"/>
      <c r="S18" s="50"/>
      <c r="T18" s="50"/>
      <c r="U18" s="50"/>
      <c r="V18" s="50"/>
      <c r="W18" s="49"/>
      <c r="X18" s="49"/>
      <c r="Y18" s="49"/>
      <c r="Z18" s="49"/>
      <c r="AA18" s="49"/>
      <c r="AB18" s="49"/>
      <c r="AC18" s="49"/>
      <c r="AD18" s="49"/>
    </row>
    <row r="19" spans="1:30" ht="13.5" customHeight="1" x14ac:dyDescent="0.2">
      <c r="A19" s="48">
        <v>6</v>
      </c>
      <c r="B19" s="14" t="s">
        <v>17</v>
      </c>
      <c r="C19" s="12">
        <v>1426546.96</v>
      </c>
      <c r="D19" s="12">
        <v>561823.41</v>
      </c>
      <c r="E19" s="12">
        <v>127241.15</v>
      </c>
      <c r="F19" s="12">
        <v>0</v>
      </c>
      <c r="G19" s="12">
        <v>26399.360000000001</v>
      </c>
      <c r="H19" s="12">
        <v>122507.44</v>
      </c>
      <c r="I19" s="12">
        <v>513618.75</v>
      </c>
      <c r="J19" s="12">
        <v>131278.88</v>
      </c>
      <c r="K19" s="12">
        <v>0</v>
      </c>
      <c r="L19" s="12">
        <f t="shared" si="0"/>
        <v>2909415.9499999997</v>
      </c>
      <c r="N19" s="49"/>
      <c r="O19" s="69"/>
      <c r="P19" s="49"/>
      <c r="Q19" s="49"/>
      <c r="R19" s="49"/>
      <c r="S19" s="50"/>
      <c r="T19" s="50"/>
      <c r="U19" s="50"/>
      <c r="V19" s="50"/>
      <c r="W19" s="49"/>
      <c r="X19" s="49"/>
      <c r="Y19" s="49"/>
      <c r="Z19" s="49"/>
      <c r="AA19" s="49"/>
      <c r="AB19" s="49"/>
      <c r="AC19" s="49"/>
      <c r="AD19" s="49"/>
    </row>
    <row r="20" spans="1:30" x14ac:dyDescent="0.2">
      <c r="A20" s="48">
        <v>7</v>
      </c>
      <c r="B20" s="14" t="s">
        <v>18</v>
      </c>
      <c r="C20" s="12">
        <v>1455077.9</v>
      </c>
      <c r="D20" s="12">
        <v>569971.85</v>
      </c>
      <c r="E20" s="12">
        <v>124832.8</v>
      </c>
      <c r="F20" s="12">
        <v>0</v>
      </c>
      <c r="G20" s="12">
        <v>18542.870000000003</v>
      </c>
      <c r="H20" s="12">
        <v>42240.05</v>
      </c>
      <c r="I20" s="12">
        <v>165385.22</v>
      </c>
      <c r="J20" s="12">
        <v>45007.34</v>
      </c>
      <c r="K20" s="12">
        <v>0</v>
      </c>
      <c r="L20" s="12">
        <f t="shared" si="0"/>
        <v>2421058.0299999998</v>
      </c>
      <c r="N20" s="49"/>
      <c r="O20" s="69"/>
      <c r="P20" s="49"/>
      <c r="Q20" s="49"/>
      <c r="R20" s="49"/>
      <c r="S20" s="50"/>
      <c r="T20" s="50"/>
      <c r="U20" s="50"/>
      <c r="V20" s="50"/>
      <c r="W20" s="49"/>
      <c r="X20" s="49"/>
      <c r="Y20" s="49"/>
      <c r="Z20" s="49"/>
      <c r="AA20" s="49"/>
      <c r="AB20" s="49"/>
      <c r="AC20" s="49"/>
      <c r="AD20" s="49"/>
    </row>
    <row r="21" spans="1:30" x14ac:dyDescent="0.2">
      <c r="A21" s="48">
        <v>8</v>
      </c>
      <c r="B21" s="14" t="s">
        <v>8</v>
      </c>
      <c r="C21" s="12">
        <v>3005258.93</v>
      </c>
      <c r="D21" s="12">
        <v>1175545.04</v>
      </c>
      <c r="E21" s="12">
        <v>60476.34</v>
      </c>
      <c r="F21" s="12">
        <v>0</v>
      </c>
      <c r="G21" s="12">
        <v>23873.89</v>
      </c>
      <c r="H21" s="12">
        <v>111877.57</v>
      </c>
      <c r="I21" s="12">
        <v>204444.21</v>
      </c>
      <c r="J21" s="12">
        <v>109556.54</v>
      </c>
      <c r="K21" s="12">
        <v>14815</v>
      </c>
      <c r="L21" s="12">
        <f t="shared" si="0"/>
        <v>4705847.5200000005</v>
      </c>
      <c r="N21" s="49"/>
      <c r="O21" s="69"/>
      <c r="P21" s="49"/>
      <c r="Q21" s="49"/>
      <c r="R21" s="49"/>
      <c r="S21" s="50"/>
      <c r="T21" s="50"/>
      <c r="U21" s="50"/>
      <c r="V21" s="50"/>
      <c r="W21" s="49"/>
      <c r="X21" s="49"/>
      <c r="Y21" s="49"/>
      <c r="Z21" s="49"/>
      <c r="AA21" s="49"/>
      <c r="AB21" s="49"/>
      <c r="AC21" s="49"/>
      <c r="AD21" s="49"/>
    </row>
    <row r="22" spans="1:30" x14ac:dyDescent="0.2">
      <c r="A22" s="48">
        <v>9</v>
      </c>
      <c r="B22" s="14" t="s">
        <v>9</v>
      </c>
      <c r="C22" s="12">
        <v>2672397.9700000002</v>
      </c>
      <c r="D22" s="12">
        <v>1043080.15</v>
      </c>
      <c r="E22" s="12">
        <v>67968.990000000005</v>
      </c>
      <c r="F22" s="12">
        <v>0</v>
      </c>
      <c r="G22" s="12">
        <v>23502.25</v>
      </c>
      <c r="H22" s="12">
        <v>66220.479999999996</v>
      </c>
      <c r="I22" s="12">
        <v>180116.49</v>
      </c>
      <c r="J22" s="12">
        <v>68723.649999999994</v>
      </c>
      <c r="K22" s="12">
        <v>0</v>
      </c>
      <c r="L22" s="12">
        <f t="shared" si="0"/>
        <v>4122009.98</v>
      </c>
      <c r="N22" s="49"/>
      <c r="O22" s="69"/>
      <c r="P22" s="49"/>
      <c r="Q22" s="49"/>
      <c r="R22" s="49"/>
      <c r="S22" s="50"/>
      <c r="T22" s="50"/>
      <c r="U22" s="50"/>
      <c r="V22" s="50"/>
      <c r="W22" s="49"/>
      <c r="X22" s="49"/>
      <c r="Y22" s="49"/>
      <c r="Z22" s="49"/>
      <c r="AA22" s="49"/>
      <c r="AB22" s="49"/>
      <c r="AC22" s="49"/>
      <c r="AD22" s="49"/>
    </row>
    <row r="23" spans="1:30" x14ac:dyDescent="0.2">
      <c r="A23" s="48">
        <v>10</v>
      </c>
      <c r="B23" s="14" t="s">
        <v>16</v>
      </c>
      <c r="C23" s="12">
        <v>1521650.09</v>
      </c>
      <c r="D23" s="12">
        <v>594093.52</v>
      </c>
      <c r="E23" s="12">
        <v>119347.12</v>
      </c>
      <c r="F23" s="12">
        <v>0</v>
      </c>
      <c r="G23" s="12">
        <v>21433.96</v>
      </c>
      <c r="H23" s="12">
        <v>48566.770000000004</v>
      </c>
      <c r="I23" s="12">
        <v>183455.66</v>
      </c>
      <c r="J23" s="12">
        <v>51819.519999999997</v>
      </c>
      <c r="K23" s="12">
        <v>651648</v>
      </c>
      <c r="L23" s="12">
        <f t="shared" si="0"/>
        <v>3192014.6400000006</v>
      </c>
      <c r="N23" s="49"/>
      <c r="O23" s="69"/>
      <c r="P23" s="49"/>
      <c r="Q23" s="49"/>
      <c r="R23" s="49"/>
      <c r="S23" s="50"/>
      <c r="T23" s="50"/>
      <c r="U23" s="50"/>
      <c r="V23" s="50"/>
      <c r="W23" s="49"/>
      <c r="X23" s="49"/>
      <c r="Y23" s="49"/>
      <c r="Z23" s="49"/>
      <c r="AA23" s="49"/>
      <c r="AB23" s="49"/>
      <c r="AC23" s="49"/>
      <c r="AD23" s="49"/>
    </row>
    <row r="24" spans="1:30" x14ac:dyDescent="0.2">
      <c r="A24" s="48">
        <v>11</v>
      </c>
      <c r="B24" s="14" t="s">
        <v>10</v>
      </c>
      <c r="C24" s="12">
        <v>2700928.91</v>
      </c>
      <c r="D24" s="12">
        <v>1242267.72</v>
      </c>
      <c r="E24" s="12">
        <v>67166.2</v>
      </c>
      <c r="F24" s="12">
        <v>0</v>
      </c>
      <c r="G24" s="12">
        <v>29833.440000000002</v>
      </c>
      <c r="H24" s="12">
        <v>131439.78</v>
      </c>
      <c r="I24" s="12">
        <v>366558.1</v>
      </c>
      <c r="J24" s="12">
        <v>137208.03</v>
      </c>
      <c r="K24" s="12">
        <v>894920</v>
      </c>
      <c r="L24" s="12">
        <f t="shared" si="0"/>
        <v>5570322.1799999997</v>
      </c>
      <c r="N24" s="49"/>
      <c r="O24" s="69"/>
      <c r="P24" s="49"/>
      <c r="Q24" s="49"/>
      <c r="R24" s="49"/>
      <c r="S24" s="50"/>
      <c r="T24" s="50"/>
      <c r="U24" s="50"/>
      <c r="V24" s="50"/>
      <c r="W24" s="49"/>
      <c r="X24" s="49"/>
      <c r="Y24" s="49"/>
      <c r="Z24" s="49"/>
      <c r="AA24" s="49"/>
      <c r="AB24" s="49"/>
      <c r="AC24" s="49"/>
      <c r="AD24" s="49"/>
    </row>
    <row r="25" spans="1:30" x14ac:dyDescent="0.2">
      <c r="A25" s="48">
        <v>12</v>
      </c>
      <c r="B25" s="14" t="s">
        <v>11</v>
      </c>
      <c r="C25" s="12">
        <v>3166934.25</v>
      </c>
      <c r="D25" s="12">
        <v>1237079.6200000001</v>
      </c>
      <c r="E25" s="12">
        <v>57399.01</v>
      </c>
      <c r="F25" s="12">
        <v>0</v>
      </c>
      <c r="G25" s="12">
        <v>50579.68</v>
      </c>
      <c r="H25" s="12">
        <v>89044.94</v>
      </c>
      <c r="I25" s="12">
        <v>198081.6</v>
      </c>
      <c r="J25" s="12">
        <v>90059.18</v>
      </c>
      <c r="K25" s="12">
        <v>0</v>
      </c>
      <c r="L25" s="12">
        <f t="shared" si="0"/>
        <v>4889178.2799999993</v>
      </c>
      <c r="N25" s="49"/>
      <c r="O25" s="69"/>
      <c r="P25" s="49"/>
      <c r="Q25" s="49"/>
      <c r="R25" s="49"/>
      <c r="S25" s="50"/>
      <c r="T25" s="50"/>
      <c r="U25" s="50"/>
      <c r="V25" s="50"/>
      <c r="W25" s="49"/>
      <c r="X25" s="49"/>
      <c r="Y25" s="49"/>
      <c r="Z25" s="49"/>
      <c r="AA25" s="49"/>
      <c r="AB25" s="49"/>
      <c r="AC25" s="49"/>
      <c r="AD25" s="49"/>
    </row>
    <row r="26" spans="1:30" x14ac:dyDescent="0.2">
      <c r="A26" s="48">
        <v>13</v>
      </c>
      <c r="B26" s="14" t="s">
        <v>12</v>
      </c>
      <c r="C26" s="12">
        <v>4460336.83</v>
      </c>
      <c r="D26" s="12">
        <v>1742590.68</v>
      </c>
      <c r="E26" s="12">
        <v>40674.35</v>
      </c>
      <c r="F26" s="12">
        <v>0</v>
      </c>
      <c r="G26" s="12">
        <v>32966.57</v>
      </c>
      <c r="H26" s="12">
        <v>156725.70000000001</v>
      </c>
      <c r="I26" s="12">
        <v>257394.21</v>
      </c>
      <c r="J26" s="12">
        <v>161649.57</v>
      </c>
      <c r="K26" s="12">
        <v>0</v>
      </c>
      <c r="L26" s="12">
        <f t="shared" si="0"/>
        <v>6852337.9100000001</v>
      </c>
      <c r="N26" s="49"/>
      <c r="O26" s="69"/>
      <c r="P26" s="49"/>
      <c r="Q26" s="49"/>
      <c r="R26" s="49"/>
      <c r="S26" s="50"/>
      <c r="T26" s="50"/>
      <c r="U26" s="50"/>
      <c r="V26" s="50"/>
      <c r="W26" s="49"/>
      <c r="X26" s="49"/>
      <c r="Y26" s="49"/>
      <c r="Z26" s="49"/>
      <c r="AA26" s="49"/>
      <c r="AB26" s="49"/>
      <c r="AC26" s="49"/>
      <c r="AD26" s="49"/>
    </row>
    <row r="27" spans="1:30" x14ac:dyDescent="0.2">
      <c r="A27" s="48">
        <v>14</v>
      </c>
      <c r="B27" s="14" t="s">
        <v>37</v>
      </c>
      <c r="C27" s="12">
        <v>2025696.68</v>
      </c>
      <c r="D27" s="12">
        <v>922560.54</v>
      </c>
      <c r="E27" s="12">
        <v>89644.14</v>
      </c>
      <c r="F27" s="12">
        <v>0</v>
      </c>
      <c r="G27" s="12">
        <v>20200.419999999998</v>
      </c>
      <c r="H27" s="12">
        <v>28851.89</v>
      </c>
      <c r="I27" s="12">
        <v>96502.92</v>
      </c>
      <c r="J27" s="12">
        <v>30297.99</v>
      </c>
      <c r="K27" s="12">
        <v>0</v>
      </c>
      <c r="L27" s="12">
        <f t="shared" si="0"/>
        <v>3213754.58</v>
      </c>
      <c r="N27" s="49"/>
      <c r="O27" s="69"/>
      <c r="P27" s="49"/>
      <c r="Q27" s="49"/>
      <c r="R27" s="49"/>
      <c r="S27" s="50"/>
      <c r="T27" s="50"/>
      <c r="U27" s="50"/>
      <c r="V27" s="50"/>
      <c r="W27" s="49"/>
      <c r="X27" s="49"/>
      <c r="Y27" s="49"/>
      <c r="Z27" s="49"/>
      <c r="AA27" s="49"/>
      <c r="AB27" s="49"/>
      <c r="AC27" s="49"/>
      <c r="AD27" s="49"/>
    </row>
    <row r="28" spans="1:30" x14ac:dyDescent="0.2">
      <c r="A28" s="48">
        <v>15</v>
      </c>
      <c r="B28" s="14" t="s">
        <v>28</v>
      </c>
      <c r="C28" s="12">
        <v>2672397.9700000002</v>
      </c>
      <c r="D28" s="12">
        <v>1043570.4</v>
      </c>
      <c r="E28" s="12">
        <v>67968.990000000005</v>
      </c>
      <c r="F28" s="12">
        <v>0</v>
      </c>
      <c r="G28" s="12">
        <v>24704.82</v>
      </c>
      <c r="H28" s="12">
        <v>88674.909999999989</v>
      </c>
      <c r="I28" s="12">
        <v>177185.38</v>
      </c>
      <c r="J28" s="12">
        <v>91861.92</v>
      </c>
      <c r="K28" s="12">
        <v>6059</v>
      </c>
      <c r="L28" s="12">
        <f t="shared" si="0"/>
        <v>4172423.39</v>
      </c>
      <c r="N28" s="49"/>
      <c r="O28" s="69"/>
      <c r="P28" s="49"/>
      <c r="Q28" s="49"/>
      <c r="R28" s="49"/>
      <c r="S28" s="50"/>
      <c r="T28" s="50"/>
      <c r="U28" s="50"/>
      <c r="V28" s="50"/>
      <c r="W28" s="49"/>
      <c r="X28" s="49"/>
      <c r="Y28" s="49"/>
      <c r="Z28" s="49"/>
      <c r="AA28" s="49"/>
      <c r="AB28" s="49"/>
      <c r="AC28" s="49"/>
      <c r="AD28" s="49"/>
    </row>
    <row r="29" spans="1:30" x14ac:dyDescent="0.2">
      <c r="A29" s="48">
        <v>16</v>
      </c>
      <c r="B29" s="14" t="s">
        <v>25</v>
      </c>
      <c r="C29" s="12">
        <v>7931601.0999999996</v>
      </c>
      <c r="D29" s="12">
        <v>3666510.5</v>
      </c>
      <c r="E29" s="12">
        <v>22745.53</v>
      </c>
      <c r="F29" s="12">
        <v>38.06</v>
      </c>
      <c r="G29" s="12">
        <v>49528.13</v>
      </c>
      <c r="H29" s="12">
        <v>378278.15</v>
      </c>
      <c r="I29" s="12">
        <v>630436.87</v>
      </c>
      <c r="J29" s="12">
        <v>361151.4</v>
      </c>
      <c r="K29" s="12">
        <v>1522765</v>
      </c>
      <c r="L29" s="12">
        <f t="shared" si="0"/>
        <v>14563054.74</v>
      </c>
      <c r="N29" s="49"/>
      <c r="O29" s="69"/>
      <c r="P29" s="49"/>
      <c r="Q29" s="49"/>
      <c r="R29" s="49"/>
      <c r="S29" s="50"/>
      <c r="T29" s="50"/>
      <c r="U29" s="50"/>
      <c r="V29" s="50"/>
      <c r="W29" s="49"/>
      <c r="X29" s="49"/>
      <c r="Y29" s="49"/>
      <c r="Z29" s="49"/>
      <c r="AA29" s="49"/>
      <c r="AB29" s="49"/>
      <c r="AC29" s="49"/>
      <c r="AD29" s="49"/>
    </row>
    <row r="30" spans="1:30" x14ac:dyDescent="0.2">
      <c r="A30" s="48">
        <v>17</v>
      </c>
      <c r="B30" s="14" t="s">
        <v>13</v>
      </c>
      <c r="C30" s="12">
        <v>3328609.58</v>
      </c>
      <c r="D30" s="12">
        <v>1303894.02</v>
      </c>
      <c r="E30" s="12">
        <v>54589.26</v>
      </c>
      <c r="F30" s="12">
        <v>0</v>
      </c>
      <c r="G30" s="12">
        <v>32245.48</v>
      </c>
      <c r="H30" s="12">
        <v>166088.21000000002</v>
      </c>
      <c r="I30" s="12">
        <v>334480.76</v>
      </c>
      <c r="J30" s="12">
        <v>158651.23000000001</v>
      </c>
      <c r="K30" s="12">
        <v>0</v>
      </c>
      <c r="L30" s="12">
        <f t="shared" si="0"/>
        <v>5378558.54</v>
      </c>
      <c r="N30" s="49"/>
      <c r="O30" s="69"/>
      <c r="P30" s="49"/>
      <c r="Q30" s="49"/>
      <c r="R30" s="49"/>
      <c r="S30" s="50"/>
      <c r="T30" s="50"/>
      <c r="U30" s="50"/>
      <c r="V30" s="50"/>
      <c r="W30" s="49"/>
      <c r="X30" s="49"/>
      <c r="Y30" s="49"/>
      <c r="Z30" s="49"/>
      <c r="AA30" s="49"/>
      <c r="AB30" s="49"/>
      <c r="AC30" s="49"/>
      <c r="AD30" s="49"/>
    </row>
    <row r="31" spans="1:30" x14ac:dyDescent="0.2">
      <c r="A31" s="48">
        <v>18</v>
      </c>
      <c r="B31" s="14" t="s">
        <v>4</v>
      </c>
      <c r="C31" s="12">
        <v>37090220.979999997</v>
      </c>
      <c r="D31" s="12">
        <v>14546440.279999999</v>
      </c>
      <c r="E31" s="12">
        <v>4950.5</v>
      </c>
      <c r="F31" s="12">
        <v>1116.04</v>
      </c>
      <c r="G31" s="12">
        <v>173817.83</v>
      </c>
      <c r="H31" s="12">
        <v>4471553.2200000007</v>
      </c>
      <c r="I31" s="12">
        <v>2154235.37</v>
      </c>
      <c r="J31" s="12">
        <v>1445787.22</v>
      </c>
      <c r="K31" s="12">
        <v>9117379</v>
      </c>
      <c r="L31" s="12">
        <f t="shared" si="0"/>
        <v>69005500.439999998</v>
      </c>
      <c r="N31" s="49"/>
      <c r="O31" s="69"/>
      <c r="P31" s="49"/>
      <c r="Q31" s="49"/>
      <c r="R31" s="49"/>
      <c r="S31" s="50"/>
      <c r="T31" s="50"/>
      <c r="U31" s="50"/>
      <c r="V31" s="50"/>
      <c r="W31" s="49"/>
      <c r="X31" s="49"/>
      <c r="Y31" s="49"/>
      <c r="Z31" s="49"/>
      <c r="AA31" s="49"/>
      <c r="AB31" s="49"/>
      <c r="AC31" s="49"/>
      <c r="AD31" s="49"/>
    </row>
    <row r="32" spans="1:30" x14ac:dyDescent="0.2">
      <c r="A32" s="48">
        <v>19</v>
      </c>
      <c r="B32" s="14" t="s">
        <v>14</v>
      </c>
      <c r="C32" s="12">
        <v>3604408.65</v>
      </c>
      <c r="D32" s="12">
        <v>1517392.61</v>
      </c>
      <c r="E32" s="12">
        <v>50441.55</v>
      </c>
      <c r="F32" s="12">
        <v>0</v>
      </c>
      <c r="G32" s="12">
        <v>22179.769999999997</v>
      </c>
      <c r="H32" s="12">
        <v>115658.23</v>
      </c>
      <c r="I32" s="12">
        <v>208966.53</v>
      </c>
      <c r="J32" s="12">
        <v>121186.13</v>
      </c>
      <c r="K32" s="12">
        <v>133797</v>
      </c>
      <c r="L32" s="12">
        <f t="shared" si="0"/>
        <v>5774030.4699999997</v>
      </c>
      <c r="N32" s="49"/>
      <c r="O32" s="69"/>
      <c r="P32" s="49"/>
      <c r="Q32" s="49"/>
      <c r="R32" s="49"/>
      <c r="S32" s="50"/>
      <c r="T32" s="50"/>
      <c r="U32" s="50"/>
      <c r="V32" s="50"/>
      <c r="W32" s="49"/>
      <c r="X32" s="49"/>
      <c r="Y32" s="49"/>
      <c r="Z32" s="49"/>
      <c r="AA32" s="49"/>
      <c r="AB32" s="49"/>
      <c r="AC32" s="49"/>
      <c r="AD32" s="49"/>
    </row>
    <row r="33" spans="1:30" x14ac:dyDescent="0.2">
      <c r="A33" s="48">
        <v>20</v>
      </c>
      <c r="B33" s="14" t="s">
        <v>15</v>
      </c>
      <c r="C33" s="12">
        <v>2948197.07</v>
      </c>
      <c r="D33" s="12">
        <v>1161247.47</v>
      </c>
      <c r="E33" s="12">
        <v>61546.71</v>
      </c>
      <c r="F33" s="12">
        <v>0</v>
      </c>
      <c r="G33" s="12">
        <v>34228.080000000002</v>
      </c>
      <c r="H33" s="12">
        <v>219150.3</v>
      </c>
      <c r="I33" s="12">
        <v>293413.38</v>
      </c>
      <c r="J33" s="12">
        <v>184836.06</v>
      </c>
      <c r="K33" s="12">
        <v>1554732</v>
      </c>
      <c r="L33" s="12">
        <f t="shared" si="0"/>
        <v>6457351.0699999994</v>
      </c>
      <c r="N33" s="49"/>
      <c r="O33" s="69"/>
      <c r="P33" s="49"/>
      <c r="Q33" s="49"/>
      <c r="R33" s="49"/>
      <c r="S33" s="50"/>
      <c r="T33" s="50"/>
      <c r="U33" s="50"/>
      <c r="V33" s="50"/>
      <c r="W33" s="49"/>
      <c r="X33" s="49"/>
      <c r="Y33" s="49"/>
      <c r="Z33" s="49"/>
      <c r="AA33" s="49"/>
      <c r="AB33" s="49"/>
      <c r="AC33" s="49"/>
      <c r="AD33" s="49"/>
    </row>
    <row r="34" spans="1:30" x14ac:dyDescent="0.2">
      <c r="A34" s="102" t="s">
        <v>0</v>
      </c>
      <c r="B34" s="103"/>
      <c r="C34" s="74">
        <f>SUM(C14:C33)</f>
        <v>95103130.719999999</v>
      </c>
      <c r="D34" s="74">
        <f t="shared" ref="D34:L34" si="1">SUM(D14:D33)</f>
        <v>38303915.999999993</v>
      </c>
      <c r="E34" s="74">
        <f t="shared" si="1"/>
        <v>1337972.17</v>
      </c>
      <c r="F34" s="74">
        <f>SUM(F14:F33)</f>
        <v>1154.0999999999999</v>
      </c>
      <c r="G34" s="74">
        <f>SUM(G14:G33)</f>
        <v>763028.77</v>
      </c>
      <c r="H34" s="74">
        <f t="shared" si="1"/>
        <v>8035964.5500000017</v>
      </c>
      <c r="I34" s="74">
        <f t="shared" si="1"/>
        <v>7543959.0800000001</v>
      </c>
      <c r="J34" s="74">
        <f t="shared" si="1"/>
        <v>4088506.9499999997</v>
      </c>
      <c r="K34" s="74">
        <f t="shared" si="1"/>
        <v>14080334</v>
      </c>
      <c r="L34" s="74">
        <f t="shared" si="1"/>
        <v>169257966.34</v>
      </c>
      <c r="N34" s="51"/>
      <c r="O34" s="51"/>
      <c r="P34" s="51"/>
      <c r="Q34" s="51"/>
      <c r="R34" s="49"/>
      <c r="S34" s="50"/>
      <c r="T34" s="50"/>
      <c r="U34" s="50"/>
      <c r="V34" s="50"/>
      <c r="W34" s="49"/>
      <c r="X34" s="49"/>
      <c r="Y34" s="49"/>
      <c r="Z34" s="49"/>
      <c r="AA34" s="49"/>
      <c r="AB34" s="49"/>
      <c r="AC34" s="49"/>
      <c r="AD34" s="49"/>
    </row>
    <row r="35" spans="1:30" x14ac:dyDescent="0.2"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</row>
    <row r="36" spans="1:30" ht="12.75" customHeight="1" x14ac:dyDescent="0.2">
      <c r="B36" s="52"/>
      <c r="C36" s="63"/>
      <c r="D36" s="63"/>
      <c r="E36" s="63"/>
      <c r="F36" s="63"/>
      <c r="G36" s="63"/>
      <c r="H36" s="63"/>
      <c r="I36" s="63"/>
      <c r="J36" s="63"/>
      <c r="K36" s="63"/>
      <c r="L36" s="64"/>
    </row>
    <row r="37" spans="1:30" x14ac:dyDescent="0.2">
      <c r="A37" s="104" t="s">
        <v>65</v>
      </c>
      <c r="B37" s="104"/>
      <c r="C37" s="104"/>
      <c r="D37" s="104"/>
      <c r="E37" s="104"/>
      <c r="F37" s="104"/>
      <c r="G37" s="5"/>
      <c r="H37" s="5"/>
      <c r="I37" s="5"/>
      <c r="J37" s="5"/>
      <c r="K37" s="5"/>
    </row>
    <row r="38" spans="1:30" x14ac:dyDescent="0.2">
      <c r="F38" s="47"/>
      <c r="G38" s="5"/>
      <c r="H38" s="5"/>
      <c r="I38" s="5"/>
      <c r="J38" s="5"/>
      <c r="K38" s="5"/>
    </row>
    <row r="39" spans="1:30" x14ac:dyDescent="0.2">
      <c r="A39" s="71" t="s">
        <v>1</v>
      </c>
      <c r="B39" s="105" t="s">
        <v>39</v>
      </c>
      <c r="C39" s="108" t="s">
        <v>30</v>
      </c>
      <c r="D39" s="108" t="s">
        <v>31</v>
      </c>
      <c r="E39" s="108" t="s">
        <v>32</v>
      </c>
      <c r="F39" s="108" t="s">
        <v>0</v>
      </c>
      <c r="G39" s="5"/>
      <c r="H39" s="5"/>
      <c r="I39" s="55"/>
      <c r="J39" s="55"/>
      <c r="K39" s="55"/>
      <c r="L39" s="55"/>
    </row>
    <row r="40" spans="1:30" x14ac:dyDescent="0.2">
      <c r="A40" s="72" t="s">
        <v>2</v>
      </c>
      <c r="B40" s="106"/>
      <c r="C40" s="109"/>
      <c r="D40" s="109"/>
      <c r="E40" s="109"/>
      <c r="F40" s="109"/>
      <c r="G40" s="5"/>
      <c r="H40" s="5"/>
      <c r="I40" s="5"/>
      <c r="J40" s="5"/>
      <c r="K40" s="5"/>
    </row>
    <row r="41" spans="1:30" x14ac:dyDescent="0.2">
      <c r="A41" s="73" t="s">
        <v>3</v>
      </c>
      <c r="B41" s="107"/>
      <c r="C41" s="110"/>
      <c r="D41" s="110"/>
      <c r="E41" s="110"/>
      <c r="F41" s="110"/>
      <c r="G41" s="5"/>
      <c r="H41" s="5"/>
      <c r="I41" s="5"/>
      <c r="J41" s="5"/>
      <c r="K41" s="5"/>
    </row>
    <row r="42" spans="1:30" x14ac:dyDescent="0.2">
      <c r="A42" s="48">
        <v>1</v>
      </c>
      <c r="B42" s="14" t="s">
        <v>5</v>
      </c>
      <c r="C42" s="12">
        <v>-989951.42</v>
      </c>
      <c r="D42" s="12">
        <v>-165774.07</v>
      </c>
      <c r="E42" s="12">
        <v>-9963.0499999999993</v>
      </c>
      <c r="F42" s="12">
        <f t="shared" ref="F42:F61" si="2">SUM(C42:E42)</f>
        <v>-1165688.54</v>
      </c>
      <c r="G42" s="5"/>
      <c r="H42" s="5"/>
      <c r="I42" s="5"/>
      <c r="J42" s="5"/>
      <c r="K42" s="5"/>
    </row>
    <row r="43" spans="1:30" x14ac:dyDescent="0.2">
      <c r="A43" s="48">
        <v>2</v>
      </c>
      <c r="B43" s="14" t="s">
        <v>6</v>
      </c>
      <c r="C43" s="12">
        <v>-777353.76</v>
      </c>
      <c r="D43" s="12">
        <v>-67287.88</v>
      </c>
      <c r="E43" s="12">
        <v>-9963.0499999999993</v>
      </c>
      <c r="F43" s="12">
        <f t="shared" si="2"/>
        <v>-854604.69000000006</v>
      </c>
      <c r="G43" s="5"/>
      <c r="H43" s="5"/>
      <c r="I43" s="5"/>
      <c r="J43" s="5"/>
      <c r="K43" s="5"/>
    </row>
    <row r="44" spans="1:30" x14ac:dyDescent="0.2">
      <c r="A44" s="48">
        <v>3</v>
      </c>
      <c r="B44" s="14" t="s">
        <v>21</v>
      </c>
      <c r="C44" s="12">
        <v>-754158.82</v>
      </c>
      <c r="D44" s="12">
        <v>-54558.55</v>
      </c>
      <c r="E44" s="12">
        <v>-9963.0499999999993</v>
      </c>
      <c r="F44" s="12">
        <f t="shared" si="2"/>
        <v>-818680.42</v>
      </c>
      <c r="G44" s="5"/>
      <c r="H44" s="5"/>
      <c r="I44" s="5"/>
      <c r="J44" s="5"/>
      <c r="K44" s="5"/>
    </row>
    <row r="45" spans="1:30" x14ac:dyDescent="0.2">
      <c r="A45" s="48">
        <v>4</v>
      </c>
      <c r="B45" s="14" t="s">
        <v>22</v>
      </c>
      <c r="C45" s="12">
        <v>-2335717.9</v>
      </c>
      <c r="D45" s="12">
        <v>-1507375.75</v>
      </c>
      <c r="E45" s="12">
        <v>-9963.0499999999993</v>
      </c>
      <c r="F45" s="12">
        <f t="shared" si="2"/>
        <v>-3853056.6999999997</v>
      </c>
      <c r="G45" s="5"/>
      <c r="H45" s="5"/>
      <c r="I45" s="5"/>
      <c r="J45" s="5"/>
      <c r="K45" s="5"/>
    </row>
    <row r="46" spans="1:30" x14ac:dyDescent="0.2">
      <c r="A46" s="48">
        <v>5</v>
      </c>
      <c r="B46" s="14" t="s">
        <v>7</v>
      </c>
      <c r="C46" s="12">
        <v>-1506151.61</v>
      </c>
      <c r="D46" s="12">
        <v>-430526.4</v>
      </c>
      <c r="E46" s="12">
        <v>-9963.0499999999993</v>
      </c>
      <c r="F46" s="12">
        <f t="shared" si="2"/>
        <v>-1946641.0600000003</v>
      </c>
    </row>
    <row r="47" spans="1:30" x14ac:dyDescent="0.2">
      <c r="A47" s="48">
        <v>6</v>
      </c>
      <c r="B47" s="14" t="s">
        <v>17</v>
      </c>
      <c r="C47" s="12">
        <v>-938520.93</v>
      </c>
      <c r="D47" s="12">
        <v>-103503.17</v>
      </c>
      <c r="E47" s="12">
        <v>-9963.0499999999993</v>
      </c>
      <c r="F47" s="12">
        <f t="shared" si="2"/>
        <v>-1051987.1500000001</v>
      </c>
    </row>
    <row r="48" spans="1:30" x14ac:dyDescent="0.2">
      <c r="A48" s="48">
        <v>7</v>
      </c>
      <c r="B48" s="14" t="s">
        <v>18</v>
      </c>
      <c r="C48" s="12">
        <v>-659215.76</v>
      </c>
      <c r="D48" s="12">
        <v>-34757.97</v>
      </c>
      <c r="E48" s="12">
        <v>-9963.0499999999993</v>
      </c>
      <c r="F48" s="12">
        <f t="shared" si="2"/>
        <v>-703936.78</v>
      </c>
    </row>
    <row r="49" spans="1:6" x14ac:dyDescent="0.2">
      <c r="A49" s="48">
        <v>8</v>
      </c>
      <c r="B49" s="14" t="s">
        <v>8</v>
      </c>
      <c r="C49" s="12">
        <v>-848738.12</v>
      </c>
      <c r="D49" s="12">
        <v>-134798.16</v>
      </c>
      <c r="E49" s="12">
        <v>-9963.0499999999993</v>
      </c>
      <c r="F49" s="12">
        <f t="shared" si="2"/>
        <v>-993499.33000000007</v>
      </c>
    </row>
    <row r="50" spans="1:6" x14ac:dyDescent="0.2">
      <c r="A50" s="48">
        <v>9</v>
      </c>
      <c r="B50" s="14" t="s">
        <v>9</v>
      </c>
      <c r="C50" s="12">
        <v>-835525.96</v>
      </c>
      <c r="D50" s="12">
        <v>-71270.73</v>
      </c>
      <c r="E50" s="12">
        <v>-9963.0499999999993</v>
      </c>
      <c r="F50" s="12">
        <f t="shared" si="2"/>
        <v>-916759.74</v>
      </c>
    </row>
    <row r="51" spans="1:6" x14ac:dyDescent="0.2">
      <c r="A51" s="48">
        <v>10</v>
      </c>
      <c r="B51" s="14" t="s">
        <v>16</v>
      </c>
      <c r="C51" s="12">
        <v>-761996.44</v>
      </c>
      <c r="D51" s="12">
        <v>-44209.25</v>
      </c>
      <c r="E51" s="12">
        <v>-9963.0499999999993</v>
      </c>
      <c r="F51" s="12">
        <f t="shared" si="2"/>
        <v>-816168.74</v>
      </c>
    </row>
    <row r="52" spans="1:6" x14ac:dyDescent="0.2">
      <c r="A52" s="48">
        <v>11</v>
      </c>
      <c r="B52" s="14" t="s">
        <v>10</v>
      </c>
      <c r="C52" s="12">
        <v>-1060605.54</v>
      </c>
      <c r="D52" s="12">
        <v>-115474.62</v>
      </c>
      <c r="E52" s="12">
        <v>-9963.0499999999993</v>
      </c>
      <c r="F52" s="12">
        <f t="shared" si="2"/>
        <v>-1186043.2100000002</v>
      </c>
    </row>
    <row r="53" spans="1:6" x14ac:dyDescent="0.2">
      <c r="A53" s="48">
        <v>12</v>
      </c>
      <c r="B53" s="14" t="s">
        <v>11</v>
      </c>
      <c r="C53" s="12">
        <v>-1798153</v>
      </c>
      <c r="D53" s="12">
        <v>-105383.29</v>
      </c>
      <c r="E53" s="12">
        <v>-9963.0499999999993</v>
      </c>
      <c r="F53" s="12">
        <f t="shared" si="2"/>
        <v>-1913499.34</v>
      </c>
    </row>
    <row r="54" spans="1:6" x14ac:dyDescent="0.2">
      <c r="A54" s="48">
        <v>13</v>
      </c>
      <c r="B54" s="14" t="s">
        <v>12</v>
      </c>
      <c r="C54" s="12">
        <v>-1171991.24</v>
      </c>
      <c r="D54" s="12">
        <v>-154380.91</v>
      </c>
      <c r="E54" s="12">
        <v>-9963.0499999999993</v>
      </c>
      <c r="F54" s="12">
        <f t="shared" si="2"/>
        <v>-1336335.2</v>
      </c>
    </row>
    <row r="55" spans="1:6" x14ac:dyDescent="0.2">
      <c r="A55" s="48">
        <v>14</v>
      </c>
      <c r="B55" s="14" t="s">
        <v>37</v>
      </c>
      <c r="C55" s="12">
        <v>-718143.16</v>
      </c>
      <c r="D55" s="12">
        <v>-29821.87</v>
      </c>
      <c r="E55" s="12">
        <v>-9963.0499999999993</v>
      </c>
      <c r="F55" s="12">
        <f t="shared" si="2"/>
        <v>-757928.08000000007</v>
      </c>
    </row>
    <row r="56" spans="1:6" x14ac:dyDescent="0.2">
      <c r="A56" s="48">
        <v>15</v>
      </c>
      <c r="B56" s="14" t="s">
        <v>28</v>
      </c>
      <c r="C56" s="12">
        <v>-878278.45</v>
      </c>
      <c r="D56" s="12">
        <v>-81802.81</v>
      </c>
      <c r="E56" s="12">
        <v>-9963.0499999999993</v>
      </c>
      <c r="F56" s="12">
        <f t="shared" si="2"/>
        <v>-970044.31</v>
      </c>
    </row>
    <row r="57" spans="1:6" x14ac:dyDescent="0.2">
      <c r="A57" s="48">
        <v>16</v>
      </c>
      <c r="B57" s="14" t="s">
        <v>25</v>
      </c>
      <c r="C57" s="12">
        <v>-1760769.35</v>
      </c>
      <c r="D57" s="12">
        <v>-351094.73</v>
      </c>
      <c r="E57" s="12">
        <v>-9963.0499999999993</v>
      </c>
      <c r="F57" s="12">
        <f t="shared" si="2"/>
        <v>-2121827.13</v>
      </c>
    </row>
    <row r="58" spans="1:6" x14ac:dyDescent="0.2">
      <c r="A58" s="48">
        <v>17</v>
      </c>
      <c r="B58" s="14" t="s">
        <v>13</v>
      </c>
      <c r="C58" s="12">
        <v>-1146355.48</v>
      </c>
      <c r="D58" s="12">
        <v>-189394.96</v>
      </c>
      <c r="E58" s="12">
        <v>-9963.0499999999993</v>
      </c>
      <c r="F58" s="12">
        <f t="shared" si="2"/>
        <v>-1345713.49</v>
      </c>
    </row>
    <row r="59" spans="1:6" x14ac:dyDescent="0.2">
      <c r="A59" s="48">
        <v>18</v>
      </c>
      <c r="B59" s="14" t="s">
        <v>4</v>
      </c>
      <c r="C59" s="12">
        <v>-6179379.6500000004</v>
      </c>
      <c r="D59" s="12">
        <v>-2482819.17</v>
      </c>
      <c r="E59" s="12">
        <v>-9963.0499999999993</v>
      </c>
      <c r="F59" s="12">
        <f t="shared" si="2"/>
        <v>-8672161.870000001</v>
      </c>
    </row>
    <row r="60" spans="1:6" x14ac:dyDescent="0.2">
      <c r="A60" s="48">
        <v>19</v>
      </c>
      <c r="B60" s="14" t="s">
        <v>14</v>
      </c>
      <c r="C60" s="12">
        <v>-788510.83</v>
      </c>
      <c r="D60" s="12">
        <v>-98930.28</v>
      </c>
      <c r="E60" s="12">
        <v>-9963.0499999999993</v>
      </c>
      <c r="F60" s="12">
        <f t="shared" si="2"/>
        <v>-897404.16</v>
      </c>
    </row>
    <row r="61" spans="1:6" x14ac:dyDescent="0.2">
      <c r="A61" s="48">
        <v>20</v>
      </c>
      <c r="B61" s="14" t="s">
        <v>15</v>
      </c>
      <c r="C61" s="12">
        <v>-1216838.98</v>
      </c>
      <c r="D61" s="12">
        <v>-304594.43</v>
      </c>
      <c r="E61" s="12">
        <v>-9962.9500000000007</v>
      </c>
      <c r="F61" s="12">
        <f t="shared" si="2"/>
        <v>-1531396.3599999999</v>
      </c>
    </row>
    <row r="62" spans="1:6" x14ac:dyDescent="0.2">
      <c r="A62" s="102" t="s">
        <v>0</v>
      </c>
      <c r="B62" s="103"/>
      <c r="C62" s="74">
        <f>SUM(C42:C61)</f>
        <v>-27126356.400000002</v>
      </c>
      <c r="D62" s="74">
        <f>SUM(D42:D61)</f>
        <v>-6527759.0000000009</v>
      </c>
      <c r="E62" s="74">
        <f>SUM(E42:E61)</f>
        <v>-199260.89999999997</v>
      </c>
      <c r="F62" s="74">
        <f t="shared" ref="F62" si="3">SUM(F42:F61)</f>
        <v>-33853376.300000004</v>
      </c>
    </row>
    <row r="65" spans="1:12" x14ac:dyDescent="0.2">
      <c r="A65" s="104" t="s">
        <v>64</v>
      </c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</row>
    <row r="66" spans="1:12" x14ac:dyDescent="0.2">
      <c r="L66" s="47"/>
    </row>
    <row r="67" spans="1:12" x14ac:dyDescent="0.2">
      <c r="A67" s="71" t="s">
        <v>1</v>
      </c>
      <c r="B67" s="105" t="s">
        <v>39</v>
      </c>
      <c r="C67" s="108" t="s">
        <v>30</v>
      </c>
      <c r="D67" s="108" t="s">
        <v>31</v>
      </c>
      <c r="E67" s="108" t="s">
        <v>32</v>
      </c>
      <c r="F67" s="108" t="s">
        <v>36</v>
      </c>
      <c r="G67" s="108" t="s">
        <v>33</v>
      </c>
      <c r="H67" s="108" t="s">
        <v>29</v>
      </c>
      <c r="I67" s="108" t="s">
        <v>34</v>
      </c>
      <c r="J67" s="108" t="s">
        <v>35</v>
      </c>
      <c r="K67" s="108" t="s">
        <v>38</v>
      </c>
      <c r="L67" s="108" t="s">
        <v>0</v>
      </c>
    </row>
    <row r="68" spans="1:12" x14ac:dyDescent="0.2">
      <c r="A68" s="72" t="s">
        <v>2</v>
      </c>
      <c r="B68" s="106"/>
      <c r="C68" s="109"/>
      <c r="D68" s="109"/>
      <c r="E68" s="109"/>
      <c r="F68" s="109"/>
      <c r="G68" s="109"/>
      <c r="H68" s="109"/>
      <c r="I68" s="109"/>
      <c r="J68" s="109"/>
      <c r="K68" s="109"/>
      <c r="L68" s="109"/>
    </row>
    <row r="69" spans="1:12" x14ac:dyDescent="0.2">
      <c r="A69" s="73" t="s">
        <v>3</v>
      </c>
      <c r="B69" s="107"/>
      <c r="C69" s="110"/>
      <c r="D69" s="110"/>
      <c r="E69" s="110"/>
      <c r="F69" s="110"/>
      <c r="G69" s="110"/>
      <c r="H69" s="110"/>
      <c r="I69" s="110"/>
      <c r="J69" s="110"/>
      <c r="K69" s="110"/>
      <c r="L69" s="110"/>
    </row>
    <row r="70" spans="1:12" x14ac:dyDescent="0.2">
      <c r="A70" s="48">
        <v>1</v>
      </c>
      <c r="B70" s="14" t="s">
        <v>5</v>
      </c>
      <c r="C70" s="12">
        <f>C14+C42</f>
        <v>2452781.91</v>
      </c>
      <c r="D70" s="12">
        <f>D14+D42</f>
        <v>1181423.0999999999</v>
      </c>
      <c r="E70" s="12">
        <f>E14+E42</f>
        <v>42753.05</v>
      </c>
      <c r="F70" s="12">
        <f>F14</f>
        <v>0</v>
      </c>
      <c r="G70" s="12">
        <f t="shared" ref="G70:K70" si="4">G14</f>
        <v>27846.03</v>
      </c>
      <c r="H70" s="12">
        <f t="shared" si="4"/>
        <v>151305.57</v>
      </c>
      <c r="I70" s="12">
        <f t="shared" si="4"/>
        <v>283529.09000000003</v>
      </c>
      <c r="J70" s="12">
        <f t="shared" si="4"/>
        <v>147463.82</v>
      </c>
      <c r="K70" s="12">
        <f t="shared" si="4"/>
        <v>0</v>
      </c>
      <c r="L70" s="12">
        <f>SUM(C70:K70)</f>
        <v>4287102.5699999994</v>
      </c>
    </row>
    <row r="71" spans="1:12" x14ac:dyDescent="0.2">
      <c r="A71" s="48">
        <v>2</v>
      </c>
      <c r="B71" s="14" t="s">
        <v>6</v>
      </c>
      <c r="C71" s="12">
        <f t="shared" ref="C71:E71" si="5">C15+C43</f>
        <v>1571693.57</v>
      </c>
      <c r="D71" s="12">
        <f t="shared" si="5"/>
        <v>849799.3</v>
      </c>
      <c r="E71" s="12">
        <f t="shared" si="5"/>
        <v>67371.739999999991</v>
      </c>
      <c r="F71" s="12">
        <f t="shared" ref="F71:K71" si="6">F15</f>
        <v>0</v>
      </c>
      <c r="G71" s="12">
        <f t="shared" si="6"/>
        <v>21865.940000000002</v>
      </c>
      <c r="H71" s="12">
        <f t="shared" si="6"/>
        <v>58664.24</v>
      </c>
      <c r="I71" s="12">
        <f t="shared" si="6"/>
        <v>136208.85999999999</v>
      </c>
      <c r="J71" s="12">
        <f t="shared" si="6"/>
        <v>60372.27</v>
      </c>
      <c r="K71" s="12">
        <f t="shared" si="6"/>
        <v>0</v>
      </c>
      <c r="L71" s="12">
        <f t="shared" ref="L71:L89" si="7">SUM(C71:K71)</f>
        <v>2765975.9200000004</v>
      </c>
    </row>
    <row r="72" spans="1:12" x14ac:dyDescent="0.2">
      <c r="A72" s="48">
        <v>3</v>
      </c>
      <c r="B72" s="14" t="s">
        <v>21</v>
      </c>
      <c r="C72" s="12">
        <f t="shared" ref="C72:E72" si="8">C16+C44</f>
        <v>1461744.1300000004</v>
      </c>
      <c r="D72" s="12">
        <f t="shared" si="8"/>
        <v>810132.98</v>
      </c>
      <c r="E72" s="12">
        <f t="shared" si="8"/>
        <v>71920.849999999991</v>
      </c>
      <c r="F72" s="12">
        <f t="shared" ref="F72:K72" si="9">F16</f>
        <v>0</v>
      </c>
      <c r="G72" s="12">
        <f t="shared" si="9"/>
        <v>21213.5</v>
      </c>
      <c r="H72" s="12">
        <f t="shared" si="9"/>
        <v>42882.310000000005</v>
      </c>
      <c r="I72" s="12">
        <f t="shared" si="9"/>
        <v>119861.89</v>
      </c>
      <c r="J72" s="12">
        <f t="shared" si="9"/>
        <v>44192.54</v>
      </c>
      <c r="K72" s="12">
        <f t="shared" si="9"/>
        <v>0</v>
      </c>
      <c r="L72" s="12">
        <f t="shared" si="7"/>
        <v>2571948.2000000007</v>
      </c>
    </row>
    <row r="73" spans="1:12" x14ac:dyDescent="0.2">
      <c r="A73" s="48">
        <v>4</v>
      </c>
      <c r="B73" s="14" t="s">
        <v>22</v>
      </c>
      <c r="C73" s="12">
        <f t="shared" ref="C73:E73" si="10">C17+C45</f>
        <v>336680.0700000003</v>
      </c>
      <c r="D73" s="12">
        <f t="shared" si="10"/>
        <v>-397447.14999999991</v>
      </c>
      <c r="E73" s="12">
        <f t="shared" si="10"/>
        <v>58005.94</v>
      </c>
      <c r="F73" s="12">
        <f t="shared" ref="F73:K73" si="11">F17</f>
        <v>0</v>
      </c>
      <c r="G73" s="12">
        <f t="shared" si="11"/>
        <v>65700.679999999993</v>
      </c>
      <c r="H73" s="12">
        <f t="shared" si="11"/>
        <v>1199616.3999999999</v>
      </c>
      <c r="I73" s="12">
        <f t="shared" si="11"/>
        <v>581590.14</v>
      </c>
      <c r="J73" s="12">
        <f t="shared" si="11"/>
        <v>377230.79</v>
      </c>
      <c r="K73" s="12">
        <f t="shared" si="11"/>
        <v>184219</v>
      </c>
      <c r="L73" s="12">
        <f t="shared" si="7"/>
        <v>2405595.8700000006</v>
      </c>
    </row>
    <row r="74" spans="1:12" x14ac:dyDescent="0.2">
      <c r="A74" s="48">
        <v>5</v>
      </c>
      <c r="B74" s="14" t="s">
        <v>7</v>
      </c>
      <c r="C74" s="12">
        <f t="shared" ref="C74:E74" si="12">C18+C46</f>
        <v>2906633.6599999992</v>
      </c>
      <c r="D74" s="12">
        <f t="shared" si="12"/>
        <v>1306417.31</v>
      </c>
      <c r="E74" s="12">
        <f t="shared" si="12"/>
        <v>31112.7</v>
      </c>
      <c r="F74" s="12">
        <f t="shared" ref="F74:K74" si="13">F18</f>
        <v>0</v>
      </c>
      <c r="G74" s="12">
        <f t="shared" si="13"/>
        <v>42366.070000000007</v>
      </c>
      <c r="H74" s="12">
        <f t="shared" si="13"/>
        <v>346618.39</v>
      </c>
      <c r="I74" s="12">
        <f t="shared" si="13"/>
        <v>458493.65</v>
      </c>
      <c r="J74" s="12">
        <f t="shared" si="13"/>
        <v>270172.87</v>
      </c>
      <c r="K74" s="12">
        <f t="shared" si="13"/>
        <v>0</v>
      </c>
      <c r="L74" s="12">
        <f t="shared" si="7"/>
        <v>5361814.6499999994</v>
      </c>
    </row>
    <row r="75" spans="1:12" x14ac:dyDescent="0.2">
      <c r="A75" s="48">
        <v>6</v>
      </c>
      <c r="B75" s="14" t="s">
        <v>17</v>
      </c>
      <c r="C75" s="12">
        <f t="shared" ref="C75:E75" si="14">C19+C47</f>
        <v>488026.02999999991</v>
      </c>
      <c r="D75" s="12">
        <f t="shared" si="14"/>
        <v>458320.24000000005</v>
      </c>
      <c r="E75" s="12">
        <f t="shared" si="14"/>
        <v>117278.09999999999</v>
      </c>
      <c r="F75" s="12">
        <f t="shared" ref="F75:K75" si="15">F19</f>
        <v>0</v>
      </c>
      <c r="G75" s="12">
        <f t="shared" si="15"/>
        <v>26399.360000000001</v>
      </c>
      <c r="H75" s="12">
        <f t="shared" si="15"/>
        <v>122507.44</v>
      </c>
      <c r="I75" s="12">
        <f t="shared" si="15"/>
        <v>513618.75</v>
      </c>
      <c r="J75" s="12">
        <f t="shared" si="15"/>
        <v>131278.88</v>
      </c>
      <c r="K75" s="12">
        <f t="shared" si="15"/>
        <v>0</v>
      </c>
      <c r="L75" s="12">
        <f t="shared" si="7"/>
        <v>1857428.8000000003</v>
      </c>
    </row>
    <row r="76" spans="1:12" x14ac:dyDescent="0.2">
      <c r="A76" s="48">
        <v>7</v>
      </c>
      <c r="B76" s="14" t="s">
        <v>18</v>
      </c>
      <c r="C76" s="12">
        <f t="shared" ref="C76:E76" si="16">C20+C48</f>
        <v>795862.1399999999</v>
      </c>
      <c r="D76" s="12">
        <f t="shared" si="16"/>
        <v>535213.88</v>
      </c>
      <c r="E76" s="12">
        <f t="shared" si="16"/>
        <v>114869.75</v>
      </c>
      <c r="F76" s="12">
        <f t="shared" ref="F76:K76" si="17">F20</f>
        <v>0</v>
      </c>
      <c r="G76" s="12">
        <f t="shared" si="17"/>
        <v>18542.870000000003</v>
      </c>
      <c r="H76" s="12">
        <f t="shared" si="17"/>
        <v>42240.05</v>
      </c>
      <c r="I76" s="12">
        <f t="shared" si="17"/>
        <v>165385.22</v>
      </c>
      <c r="J76" s="12">
        <f t="shared" si="17"/>
        <v>45007.34</v>
      </c>
      <c r="K76" s="12">
        <f t="shared" si="17"/>
        <v>0</v>
      </c>
      <c r="L76" s="12">
        <f t="shared" si="7"/>
        <v>1717121.2500000002</v>
      </c>
    </row>
    <row r="77" spans="1:12" x14ac:dyDescent="0.2">
      <c r="A77" s="48">
        <v>8</v>
      </c>
      <c r="B77" s="14" t="s">
        <v>8</v>
      </c>
      <c r="C77" s="12">
        <f t="shared" ref="C77:E77" si="18">C21+C49</f>
        <v>2156520.81</v>
      </c>
      <c r="D77" s="12">
        <f t="shared" si="18"/>
        <v>1040746.88</v>
      </c>
      <c r="E77" s="12">
        <f t="shared" si="18"/>
        <v>50513.289999999994</v>
      </c>
      <c r="F77" s="12">
        <f t="shared" ref="F77:K77" si="19">F21</f>
        <v>0</v>
      </c>
      <c r="G77" s="12">
        <f t="shared" si="19"/>
        <v>23873.89</v>
      </c>
      <c r="H77" s="12">
        <f t="shared" si="19"/>
        <v>111877.57</v>
      </c>
      <c r="I77" s="12">
        <f t="shared" si="19"/>
        <v>204444.21</v>
      </c>
      <c r="J77" s="12">
        <f t="shared" si="19"/>
        <v>109556.54</v>
      </c>
      <c r="K77" s="12">
        <f t="shared" si="19"/>
        <v>14815</v>
      </c>
      <c r="L77" s="12">
        <f t="shared" si="7"/>
        <v>3712348.19</v>
      </c>
    </row>
    <row r="78" spans="1:12" x14ac:dyDescent="0.2">
      <c r="A78" s="48">
        <v>9</v>
      </c>
      <c r="B78" s="14" t="s">
        <v>9</v>
      </c>
      <c r="C78" s="12">
        <f t="shared" ref="C78:E78" si="20">C22+C50</f>
        <v>1836872.0100000002</v>
      </c>
      <c r="D78" s="12">
        <f t="shared" si="20"/>
        <v>971809.42</v>
      </c>
      <c r="E78" s="12">
        <f t="shared" si="20"/>
        <v>58005.94</v>
      </c>
      <c r="F78" s="12">
        <f t="shared" ref="F78:K78" si="21">F22</f>
        <v>0</v>
      </c>
      <c r="G78" s="12">
        <f t="shared" si="21"/>
        <v>23502.25</v>
      </c>
      <c r="H78" s="12">
        <f t="shared" si="21"/>
        <v>66220.479999999996</v>
      </c>
      <c r="I78" s="12">
        <f t="shared" si="21"/>
        <v>180116.49</v>
      </c>
      <c r="J78" s="12">
        <f t="shared" si="21"/>
        <v>68723.649999999994</v>
      </c>
      <c r="K78" s="12">
        <f t="shared" si="21"/>
        <v>0</v>
      </c>
      <c r="L78" s="12">
        <f t="shared" si="7"/>
        <v>3205250.2399999998</v>
      </c>
    </row>
    <row r="79" spans="1:12" x14ac:dyDescent="0.2">
      <c r="A79" s="48">
        <v>10</v>
      </c>
      <c r="B79" s="14" t="s">
        <v>16</v>
      </c>
      <c r="C79" s="12">
        <f t="shared" ref="C79:E79" si="22">C23+C51</f>
        <v>759653.65000000014</v>
      </c>
      <c r="D79" s="12">
        <f t="shared" si="22"/>
        <v>549884.27</v>
      </c>
      <c r="E79" s="12">
        <f t="shared" si="22"/>
        <v>109384.06999999999</v>
      </c>
      <c r="F79" s="12">
        <f t="shared" ref="F79:K79" si="23">F23</f>
        <v>0</v>
      </c>
      <c r="G79" s="12">
        <f t="shared" si="23"/>
        <v>21433.96</v>
      </c>
      <c r="H79" s="12">
        <f t="shared" si="23"/>
        <v>48566.770000000004</v>
      </c>
      <c r="I79" s="12">
        <f t="shared" si="23"/>
        <v>183455.66</v>
      </c>
      <c r="J79" s="12">
        <f t="shared" si="23"/>
        <v>51819.519999999997</v>
      </c>
      <c r="K79" s="12">
        <f t="shared" si="23"/>
        <v>651648</v>
      </c>
      <c r="L79" s="12">
        <f t="shared" si="7"/>
        <v>2375845.9000000004</v>
      </c>
    </row>
    <row r="80" spans="1:12" x14ac:dyDescent="0.2">
      <c r="A80" s="48">
        <v>11</v>
      </c>
      <c r="B80" s="14" t="s">
        <v>10</v>
      </c>
      <c r="C80" s="12">
        <f t="shared" ref="C80:E80" si="24">C24+C52</f>
        <v>1640323.37</v>
      </c>
      <c r="D80" s="12">
        <f t="shared" si="24"/>
        <v>1126793.1000000001</v>
      </c>
      <c r="E80" s="12">
        <f t="shared" si="24"/>
        <v>57203.149999999994</v>
      </c>
      <c r="F80" s="12">
        <f t="shared" ref="F80:K80" si="25">F24</f>
        <v>0</v>
      </c>
      <c r="G80" s="12">
        <f t="shared" si="25"/>
        <v>29833.440000000002</v>
      </c>
      <c r="H80" s="12">
        <f t="shared" si="25"/>
        <v>131439.78</v>
      </c>
      <c r="I80" s="12">
        <f t="shared" si="25"/>
        <v>366558.1</v>
      </c>
      <c r="J80" s="12">
        <f t="shared" si="25"/>
        <v>137208.03</v>
      </c>
      <c r="K80" s="12">
        <f t="shared" si="25"/>
        <v>894920</v>
      </c>
      <c r="L80" s="12">
        <f t="shared" si="7"/>
        <v>4384278.97</v>
      </c>
    </row>
    <row r="81" spans="1:12" x14ac:dyDescent="0.2">
      <c r="A81" s="48">
        <v>12</v>
      </c>
      <c r="B81" s="14" t="s">
        <v>11</v>
      </c>
      <c r="C81" s="12">
        <f t="shared" ref="C81:E81" si="26">C25+C53</f>
        <v>1368781.25</v>
      </c>
      <c r="D81" s="12">
        <f t="shared" si="26"/>
        <v>1131696.33</v>
      </c>
      <c r="E81" s="12">
        <f t="shared" si="26"/>
        <v>47435.960000000006</v>
      </c>
      <c r="F81" s="12">
        <f t="shared" ref="F81:K81" si="27">F25</f>
        <v>0</v>
      </c>
      <c r="G81" s="12">
        <f t="shared" si="27"/>
        <v>50579.68</v>
      </c>
      <c r="H81" s="12">
        <f t="shared" si="27"/>
        <v>89044.94</v>
      </c>
      <c r="I81" s="12">
        <f t="shared" si="27"/>
        <v>198081.6</v>
      </c>
      <c r="J81" s="12">
        <f t="shared" si="27"/>
        <v>90059.18</v>
      </c>
      <c r="K81" s="12">
        <f t="shared" si="27"/>
        <v>0</v>
      </c>
      <c r="L81" s="12">
        <f t="shared" si="7"/>
        <v>2975678.9400000004</v>
      </c>
    </row>
    <row r="82" spans="1:12" x14ac:dyDescent="0.2">
      <c r="A82" s="48">
        <v>13</v>
      </c>
      <c r="B82" s="14" t="s">
        <v>12</v>
      </c>
      <c r="C82" s="12">
        <f t="shared" ref="C82:E82" si="28">C26+C54</f>
        <v>3288345.59</v>
      </c>
      <c r="D82" s="12">
        <f t="shared" si="28"/>
        <v>1588209.77</v>
      </c>
      <c r="E82" s="12">
        <f t="shared" si="28"/>
        <v>30711.3</v>
      </c>
      <c r="F82" s="12">
        <f t="shared" ref="F82:K82" si="29">F26</f>
        <v>0</v>
      </c>
      <c r="G82" s="12">
        <f t="shared" si="29"/>
        <v>32966.57</v>
      </c>
      <c r="H82" s="12">
        <f t="shared" si="29"/>
        <v>156725.70000000001</v>
      </c>
      <c r="I82" s="12">
        <f t="shared" si="29"/>
        <v>257394.21</v>
      </c>
      <c r="J82" s="12">
        <f t="shared" si="29"/>
        <v>161649.57</v>
      </c>
      <c r="K82" s="12">
        <f t="shared" si="29"/>
        <v>0</v>
      </c>
      <c r="L82" s="12">
        <f t="shared" si="7"/>
        <v>5516002.71</v>
      </c>
    </row>
    <row r="83" spans="1:12" x14ac:dyDescent="0.2">
      <c r="A83" s="48">
        <v>14</v>
      </c>
      <c r="B83" s="14" t="s">
        <v>37</v>
      </c>
      <c r="C83" s="12">
        <f t="shared" ref="C83:E83" si="30">C27+C55</f>
        <v>1307553.52</v>
      </c>
      <c r="D83" s="12">
        <f t="shared" si="30"/>
        <v>892738.67</v>
      </c>
      <c r="E83" s="12">
        <f t="shared" si="30"/>
        <v>79681.09</v>
      </c>
      <c r="F83" s="12">
        <f t="shared" ref="F83:K83" si="31">F27</f>
        <v>0</v>
      </c>
      <c r="G83" s="12">
        <f t="shared" si="31"/>
        <v>20200.419999999998</v>
      </c>
      <c r="H83" s="12">
        <f t="shared" si="31"/>
        <v>28851.89</v>
      </c>
      <c r="I83" s="12">
        <f t="shared" si="31"/>
        <v>96502.92</v>
      </c>
      <c r="J83" s="12">
        <f t="shared" si="31"/>
        <v>30297.99</v>
      </c>
      <c r="K83" s="12">
        <f t="shared" si="31"/>
        <v>0</v>
      </c>
      <c r="L83" s="12">
        <f t="shared" si="7"/>
        <v>2455826.5</v>
      </c>
    </row>
    <row r="84" spans="1:12" x14ac:dyDescent="0.2">
      <c r="A84" s="48">
        <v>15</v>
      </c>
      <c r="B84" s="14" t="s">
        <v>28</v>
      </c>
      <c r="C84" s="12">
        <f t="shared" ref="C84:E84" si="32">C28+C56</f>
        <v>1794119.5200000003</v>
      </c>
      <c r="D84" s="12">
        <f t="shared" si="32"/>
        <v>961767.59000000008</v>
      </c>
      <c r="E84" s="12">
        <f t="shared" si="32"/>
        <v>58005.94</v>
      </c>
      <c r="F84" s="12">
        <f t="shared" ref="F84:K84" si="33">F28</f>
        <v>0</v>
      </c>
      <c r="G84" s="12">
        <f t="shared" si="33"/>
        <v>24704.82</v>
      </c>
      <c r="H84" s="12">
        <f t="shared" si="33"/>
        <v>88674.909999999989</v>
      </c>
      <c r="I84" s="12">
        <f t="shared" si="33"/>
        <v>177185.38</v>
      </c>
      <c r="J84" s="12">
        <f t="shared" si="33"/>
        <v>91861.92</v>
      </c>
      <c r="K84" s="12">
        <f t="shared" si="33"/>
        <v>6059</v>
      </c>
      <c r="L84" s="12">
        <f t="shared" si="7"/>
        <v>3202379.08</v>
      </c>
    </row>
    <row r="85" spans="1:12" x14ac:dyDescent="0.2">
      <c r="A85" s="48">
        <v>16</v>
      </c>
      <c r="B85" s="14" t="s">
        <v>25</v>
      </c>
      <c r="C85" s="12">
        <f t="shared" ref="C85:E85" si="34">C29+C57</f>
        <v>6170831.75</v>
      </c>
      <c r="D85" s="12">
        <f t="shared" si="34"/>
        <v>3315415.77</v>
      </c>
      <c r="E85" s="12">
        <f t="shared" si="34"/>
        <v>12782.48</v>
      </c>
      <c r="F85" s="12">
        <f t="shared" ref="F85:K85" si="35">F29</f>
        <v>38.06</v>
      </c>
      <c r="G85" s="12">
        <f t="shared" si="35"/>
        <v>49528.13</v>
      </c>
      <c r="H85" s="12">
        <f t="shared" si="35"/>
        <v>378278.15</v>
      </c>
      <c r="I85" s="12">
        <f t="shared" si="35"/>
        <v>630436.87</v>
      </c>
      <c r="J85" s="12">
        <f t="shared" si="35"/>
        <v>361151.4</v>
      </c>
      <c r="K85" s="12">
        <f t="shared" si="35"/>
        <v>1522765</v>
      </c>
      <c r="L85" s="12">
        <f t="shared" si="7"/>
        <v>12441227.610000001</v>
      </c>
    </row>
    <row r="86" spans="1:12" x14ac:dyDescent="0.2">
      <c r="A86" s="48">
        <v>17</v>
      </c>
      <c r="B86" s="14" t="s">
        <v>13</v>
      </c>
      <c r="C86" s="12">
        <f t="shared" ref="C86:E86" si="36">C30+C58</f>
        <v>2182254.1</v>
      </c>
      <c r="D86" s="12">
        <f t="shared" si="36"/>
        <v>1114499.06</v>
      </c>
      <c r="E86" s="12">
        <f t="shared" si="36"/>
        <v>44626.210000000006</v>
      </c>
      <c r="F86" s="12">
        <f t="shared" ref="F86:K86" si="37">F30</f>
        <v>0</v>
      </c>
      <c r="G86" s="12">
        <f t="shared" si="37"/>
        <v>32245.48</v>
      </c>
      <c r="H86" s="12">
        <f t="shared" si="37"/>
        <v>166088.21000000002</v>
      </c>
      <c r="I86" s="12">
        <f t="shared" si="37"/>
        <v>334480.76</v>
      </c>
      <c r="J86" s="12">
        <f t="shared" si="37"/>
        <v>158651.23000000001</v>
      </c>
      <c r="K86" s="12">
        <f t="shared" si="37"/>
        <v>0</v>
      </c>
      <c r="L86" s="12">
        <f t="shared" si="7"/>
        <v>4032845.0500000003</v>
      </c>
    </row>
    <row r="87" spans="1:12" x14ac:dyDescent="0.2">
      <c r="A87" s="48">
        <v>18</v>
      </c>
      <c r="B87" s="14" t="s">
        <v>4</v>
      </c>
      <c r="C87" s="12">
        <f t="shared" ref="C87:E87" si="38">C31+C59</f>
        <v>30910841.329999998</v>
      </c>
      <c r="D87" s="12">
        <f t="shared" si="38"/>
        <v>12063621.109999999</v>
      </c>
      <c r="E87" s="12">
        <f t="shared" si="38"/>
        <v>-5012.5499999999993</v>
      </c>
      <c r="F87" s="12">
        <f t="shared" ref="F87:K87" si="39">F31</f>
        <v>1116.04</v>
      </c>
      <c r="G87" s="12">
        <f t="shared" si="39"/>
        <v>173817.83</v>
      </c>
      <c r="H87" s="12">
        <f t="shared" si="39"/>
        <v>4471553.2200000007</v>
      </c>
      <c r="I87" s="12">
        <f t="shared" si="39"/>
        <v>2154235.37</v>
      </c>
      <c r="J87" s="12">
        <f t="shared" si="39"/>
        <v>1445787.22</v>
      </c>
      <c r="K87" s="12">
        <f t="shared" si="39"/>
        <v>9117379</v>
      </c>
      <c r="L87" s="12">
        <f t="shared" si="7"/>
        <v>60333338.569999993</v>
      </c>
    </row>
    <row r="88" spans="1:12" x14ac:dyDescent="0.2">
      <c r="A88" s="48">
        <v>19</v>
      </c>
      <c r="B88" s="14" t="s">
        <v>14</v>
      </c>
      <c r="C88" s="12">
        <f t="shared" ref="C88:E88" si="40">C32+C60</f>
        <v>2815897.82</v>
      </c>
      <c r="D88" s="12">
        <f t="shared" si="40"/>
        <v>1418462.33</v>
      </c>
      <c r="E88" s="12">
        <f t="shared" si="40"/>
        <v>40478.5</v>
      </c>
      <c r="F88" s="12">
        <f t="shared" ref="F88:K88" si="41">F32</f>
        <v>0</v>
      </c>
      <c r="G88" s="12">
        <f t="shared" si="41"/>
        <v>22179.769999999997</v>
      </c>
      <c r="H88" s="12">
        <f t="shared" si="41"/>
        <v>115658.23</v>
      </c>
      <c r="I88" s="12">
        <f t="shared" si="41"/>
        <v>208966.53</v>
      </c>
      <c r="J88" s="12">
        <f t="shared" si="41"/>
        <v>121186.13</v>
      </c>
      <c r="K88" s="12">
        <f t="shared" si="41"/>
        <v>133797</v>
      </c>
      <c r="L88" s="12">
        <f t="shared" si="7"/>
        <v>4876626.3100000005</v>
      </c>
    </row>
    <row r="89" spans="1:12" x14ac:dyDescent="0.2">
      <c r="A89" s="48">
        <v>20</v>
      </c>
      <c r="B89" s="14" t="s">
        <v>15</v>
      </c>
      <c r="C89" s="12">
        <f t="shared" ref="C89:E89" si="42">C33+C61</f>
        <v>1731358.0899999999</v>
      </c>
      <c r="D89" s="12">
        <f t="shared" si="42"/>
        <v>856653.04</v>
      </c>
      <c r="E89" s="12">
        <f t="shared" si="42"/>
        <v>51583.759999999995</v>
      </c>
      <c r="F89" s="12">
        <f t="shared" ref="F89:K89" si="43">F33</f>
        <v>0</v>
      </c>
      <c r="G89" s="12">
        <f t="shared" si="43"/>
        <v>34228.080000000002</v>
      </c>
      <c r="H89" s="12">
        <f t="shared" si="43"/>
        <v>219150.3</v>
      </c>
      <c r="I89" s="12">
        <f t="shared" si="43"/>
        <v>293413.38</v>
      </c>
      <c r="J89" s="12">
        <f t="shared" si="43"/>
        <v>184836.06</v>
      </c>
      <c r="K89" s="12">
        <f t="shared" si="43"/>
        <v>1554732</v>
      </c>
      <c r="L89" s="12">
        <f t="shared" si="7"/>
        <v>4925954.709999999</v>
      </c>
    </row>
    <row r="90" spans="1:12" x14ac:dyDescent="0.2">
      <c r="A90" s="102" t="s">
        <v>0</v>
      </c>
      <c r="B90" s="103"/>
      <c r="C90" s="74">
        <f>SUM(C70:C89)</f>
        <v>67976774.319999993</v>
      </c>
      <c r="D90" s="74">
        <f t="shared" ref="D90:L90" si="44">SUM(D70:D89)</f>
        <v>31776157</v>
      </c>
      <c r="E90" s="74">
        <f t="shared" si="44"/>
        <v>1138711.2699999998</v>
      </c>
      <c r="F90" s="74">
        <f>SUM(F70:F89)</f>
        <v>1154.0999999999999</v>
      </c>
      <c r="G90" s="74">
        <f t="shared" si="44"/>
        <v>763028.77</v>
      </c>
      <c r="H90" s="74">
        <f t="shared" si="44"/>
        <v>8035964.5500000017</v>
      </c>
      <c r="I90" s="74">
        <f t="shared" si="44"/>
        <v>7543959.0800000001</v>
      </c>
      <c r="J90" s="74">
        <f t="shared" si="44"/>
        <v>4088506.9499999997</v>
      </c>
      <c r="K90" s="74">
        <f t="shared" si="44"/>
        <v>14080334</v>
      </c>
      <c r="L90" s="74">
        <f t="shared" si="44"/>
        <v>135404590.03999999</v>
      </c>
    </row>
  </sheetData>
  <mergeCells count="37">
    <mergeCell ref="A3:L3"/>
    <mergeCell ref="A4:L4"/>
    <mergeCell ref="A5:L5"/>
    <mergeCell ref="A9:L9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A7:L7"/>
    <mergeCell ref="A37:F37"/>
    <mergeCell ref="B39:B41"/>
    <mergeCell ref="C39:C41"/>
    <mergeCell ref="D39:D41"/>
    <mergeCell ref="E39:E41"/>
    <mergeCell ref="F39:F41"/>
    <mergeCell ref="A34:B34"/>
    <mergeCell ref="A90:B90"/>
    <mergeCell ref="A62:B62"/>
    <mergeCell ref="A65:L65"/>
    <mergeCell ref="B67:B69"/>
    <mergeCell ref="C67:C69"/>
    <mergeCell ref="D67:D69"/>
    <mergeCell ref="E67:E69"/>
    <mergeCell ref="F67:F69"/>
    <mergeCell ref="G67:G69"/>
    <mergeCell ref="H67:H69"/>
    <mergeCell ref="I67:I69"/>
    <mergeCell ref="J67:J69"/>
    <mergeCell ref="K67:K69"/>
    <mergeCell ref="L67:L69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L62"/>
  <sheetViews>
    <sheetView workbookViewId="0">
      <selection activeCell="A7" sqref="A7:L9"/>
    </sheetView>
  </sheetViews>
  <sheetFormatPr baseColWidth="10" defaultRowHeight="12.75" x14ac:dyDescent="0.2"/>
  <cols>
    <col min="1" max="1" width="4.140625" style="16" bestFit="1" customWidth="1"/>
    <col min="2" max="2" width="17.7109375" style="16" customWidth="1"/>
    <col min="3" max="3" width="13.42578125" style="16" customWidth="1"/>
    <col min="4" max="4" width="10.5703125" style="16" customWidth="1"/>
    <col min="5" max="5" width="11.7109375" style="16" customWidth="1"/>
    <col min="6" max="6" width="9" style="16" customWidth="1"/>
    <col min="7" max="7" width="11" style="16" customWidth="1"/>
    <col min="8" max="8" width="11.7109375" style="16" customWidth="1"/>
    <col min="9" max="9" width="12.28515625" style="16" customWidth="1"/>
    <col min="10" max="10" width="9.5703125" style="16" customWidth="1"/>
    <col min="11" max="11" width="9.28515625" style="16" customWidth="1"/>
    <col min="12" max="12" width="11.42578125" style="16" customWidth="1"/>
    <col min="13" max="16384" width="11.42578125" style="16"/>
  </cols>
  <sheetData>
    <row r="3" spans="1:12" ht="16.5" x14ac:dyDescent="0.25">
      <c r="A3" s="90" t="s">
        <v>20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13.5" customHeight="1" x14ac:dyDescent="0.2">
      <c r="A4" s="91" t="s">
        <v>24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ht="13.5" customHeight="1" x14ac:dyDescent="0.2">
      <c r="A5" s="92" t="s">
        <v>23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ht="13.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3.5" customHeight="1" x14ac:dyDescent="0.2"/>
    <row r="8" spans="1:12" x14ac:dyDescent="0.2">
      <c r="B8" s="33" t="s">
        <v>19</v>
      </c>
      <c r="F8" s="34"/>
      <c r="G8" s="33"/>
      <c r="H8" s="33"/>
      <c r="I8" s="33"/>
      <c r="J8" s="33"/>
      <c r="K8" s="33"/>
    </row>
    <row r="9" spans="1:12" x14ac:dyDescent="0.2">
      <c r="A9" s="93" t="s">
        <v>41</v>
      </c>
      <c r="B9" s="93"/>
      <c r="C9" s="93"/>
      <c r="D9" s="93"/>
      <c r="E9" s="93"/>
      <c r="F9" s="93"/>
      <c r="G9" s="33"/>
      <c r="H9" s="33"/>
      <c r="I9" s="33"/>
      <c r="J9" s="33"/>
      <c r="K9" s="33"/>
    </row>
    <row r="10" spans="1:12" x14ac:dyDescent="0.2">
      <c r="F10" s="19" t="s">
        <v>26</v>
      </c>
      <c r="G10" s="33"/>
      <c r="H10" s="33"/>
      <c r="I10" s="33"/>
      <c r="J10" s="33"/>
      <c r="K10" s="33"/>
    </row>
    <row r="11" spans="1:12" ht="15" customHeight="1" x14ac:dyDescent="0.2">
      <c r="A11" s="20" t="s">
        <v>1</v>
      </c>
      <c r="B11" s="94" t="s">
        <v>39</v>
      </c>
      <c r="C11" s="85" t="s">
        <v>30</v>
      </c>
      <c r="D11" s="85" t="s">
        <v>31</v>
      </c>
      <c r="E11" s="85" t="s">
        <v>32</v>
      </c>
      <c r="F11" s="85" t="s">
        <v>0</v>
      </c>
      <c r="G11" s="33"/>
      <c r="H11" s="33"/>
      <c r="I11" s="33"/>
      <c r="J11" s="33"/>
      <c r="K11" s="33"/>
    </row>
    <row r="12" spans="1:12" ht="15" customHeight="1" x14ac:dyDescent="0.2">
      <c r="A12" s="21" t="s">
        <v>2</v>
      </c>
      <c r="B12" s="95"/>
      <c r="C12" s="86"/>
      <c r="D12" s="86"/>
      <c r="E12" s="86"/>
      <c r="F12" s="86"/>
      <c r="G12" s="33"/>
      <c r="H12" s="33"/>
      <c r="I12" s="33"/>
      <c r="J12" s="33"/>
      <c r="K12" s="33"/>
    </row>
    <row r="13" spans="1:12" ht="15" customHeight="1" x14ac:dyDescent="0.2">
      <c r="A13" s="22" t="s">
        <v>3</v>
      </c>
      <c r="B13" s="96"/>
      <c r="C13" s="87"/>
      <c r="D13" s="87"/>
      <c r="E13" s="87"/>
      <c r="F13" s="87"/>
      <c r="G13" s="33"/>
      <c r="H13" s="33"/>
      <c r="I13" s="33"/>
      <c r="J13" s="33"/>
      <c r="K13" s="33"/>
    </row>
    <row r="14" spans="1:12" ht="12.75" customHeight="1" x14ac:dyDescent="0.2">
      <c r="A14" s="23">
        <v>1</v>
      </c>
      <c r="B14" s="24" t="s">
        <v>5</v>
      </c>
      <c r="C14" s="25">
        <v>474349.28</v>
      </c>
      <c r="D14" s="25">
        <v>66794.039999999994</v>
      </c>
      <c r="E14" s="25">
        <v>26604.34</v>
      </c>
      <c r="F14" s="25">
        <f t="shared" ref="F14:F33" si="0">SUM(C14:E14)</f>
        <v>567747.66</v>
      </c>
      <c r="G14" s="33"/>
      <c r="H14" s="33"/>
      <c r="I14" s="33"/>
      <c r="J14" s="33"/>
      <c r="K14" s="33"/>
    </row>
    <row r="15" spans="1:12" ht="12.75" customHeight="1" x14ac:dyDescent="0.2">
      <c r="A15" s="23">
        <v>2</v>
      </c>
      <c r="B15" s="24" t="s">
        <v>6</v>
      </c>
      <c r="C15" s="25">
        <v>355299.45</v>
      </c>
      <c r="D15" s="25">
        <v>25528.86</v>
      </c>
      <c r="E15" s="25">
        <v>26604.34</v>
      </c>
      <c r="F15" s="25">
        <f t="shared" si="0"/>
        <v>407432.65</v>
      </c>
      <c r="G15" s="33"/>
      <c r="H15" s="33"/>
      <c r="I15" s="33"/>
      <c r="J15" s="33"/>
      <c r="K15" s="33"/>
    </row>
    <row r="16" spans="1:12" ht="12.75" customHeight="1" x14ac:dyDescent="0.2">
      <c r="A16" s="23">
        <v>3</v>
      </c>
      <c r="B16" s="24" t="s">
        <v>21</v>
      </c>
      <c r="C16" s="25">
        <v>330305.74</v>
      </c>
      <c r="D16" s="25">
        <v>20306.98</v>
      </c>
      <c r="E16" s="25">
        <v>26604.34</v>
      </c>
      <c r="F16" s="25">
        <f t="shared" si="0"/>
        <v>377217.06</v>
      </c>
    </row>
    <row r="17" spans="1:8" ht="12.75" customHeight="1" x14ac:dyDescent="0.2">
      <c r="A17" s="23">
        <v>4</v>
      </c>
      <c r="B17" s="24" t="s">
        <v>22</v>
      </c>
      <c r="C17" s="25">
        <v>962520.23</v>
      </c>
      <c r="D17" s="25">
        <v>542909.09</v>
      </c>
      <c r="E17" s="25">
        <v>26604.34</v>
      </c>
      <c r="F17" s="25">
        <f t="shared" si="0"/>
        <v>1532033.66</v>
      </c>
    </row>
    <row r="18" spans="1:8" ht="12.75" customHeight="1" x14ac:dyDescent="0.2">
      <c r="A18" s="23">
        <v>5</v>
      </c>
      <c r="B18" s="24" t="s">
        <v>7</v>
      </c>
      <c r="C18" s="25">
        <v>633024.03</v>
      </c>
      <c r="D18" s="25">
        <v>165993.59</v>
      </c>
      <c r="E18" s="25">
        <v>26604.34</v>
      </c>
      <c r="F18" s="25">
        <f t="shared" si="0"/>
        <v>825621.96</v>
      </c>
    </row>
    <row r="19" spans="1:8" x14ac:dyDescent="0.2">
      <c r="A19" s="23">
        <v>6</v>
      </c>
      <c r="B19" s="24" t="s">
        <v>17</v>
      </c>
      <c r="C19" s="25">
        <v>442136.9</v>
      </c>
      <c r="D19" s="25">
        <v>37525.75</v>
      </c>
      <c r="E19" s="25">
        <v>26604.34</v>
      </c>
      <c r="F19" s="25">
        <f t="shared" si="0"/>
        <v>506266.99000000005</v>
      </c>
      <c r="H19" s="16" t="s">
        <v>19</v>
      </c>
    </row>
    <row r="20" spans="1:8" x14ac:dyDescent="0.2">
      <c r="A20" s="23">
        <v>7</v>
      </c>
      <c r="B20" s="24" t="s">
        <v>18</v>
      </c>
      <c r="C20" s="25">
        <v>409842.64</v>
      </c>
      <c r="D20" s="25">
        <v>12926.06</v>
      </c>
      <c r="E20" s="25">
        <v>26604.34</v>
      </c>
      <c r="F20" s="25">
        <f t="shared" si="0"/>
        <v>449373.04000000004</v>
      </c>
    </row>
    <row r="21" spans="1:8" ht="12.75" customHeight="1" x14ac:dyDescent="0.2">
      <c r="A21" s="23">
        <v>8</v>
      </c>
      <c r="B21" s="24" t="s">
        <v>8</v>
      </c>
      <c r="C21" s="25">
        <v>368240.81</v>
      </c>
      <c r="D21" s="25">
        <v>58176.45</v>
      </c>
      <c r="E21" s="25">
        <v>26604.34</v>
      </c>
      <c r="F21" s="25">
        <f t="shared" si="0"/>
        <v>453021.60000000003</v>
      </c>
    </row>
    <row r="22" spans="1:8" x14ac:dyDescent="0.2">
      <c r="A22" s="23">
        <v>9</v>
      </c>
      <c r="B22" s="24" t="s">
        <v>9</v>
      </c>
      <c r="C22" s="25">
        <v>358329.46</v>
      </c>
      <c r="D22" s="25">
        <v>26003.43</v>
      </c>
      <c r="E22" s="25">
        <v>26604.34</v>
      </c>
      <c r="F22" s="25">
        <f t="shared" si="0"/>
        <v>410937.23000000004</v>
      </c>
    </row>
    <row r="23" spans="1:8" x14ac:dyDescent="0.2">
      <c r="A23" s="23">
        <v>10</v>
      </c>
      <c r="B23" s="24" t="s">
        <v>16</v>
      </c>
      <c r="C23" s="25">
        <v>314838.31</v>
      </c>
      <c r="D23" s="25">
        <v>16177.65</v>
      </c>
      <c r="E23" s="25">
        <v>26604.34</v>
      </c>
      <c r="F23" s="25">
        <f t="shared" si="0"/>
        <v>357620.30000000005</v>
      </c>
    </row>
    <row r="24" spans="1:8" ht="12.75" customHeight="1" x14ac:dyDescent="0.2">
      <c r="A24" s="23">
        <v>11</v>
      </c>
      <c r="B24" s="24" t="s">
        <v>10</v>
      </c>
      <c r="C24" s="25">
        <v>484700.33</v>
      </c>
      <c r="D24" s="25">
        <v>41725.96</v>
      </c>
      <c r="E24" s="25">
        <v>26604.34</v>
      </c>
      <c r="F24" s="25">
        <f t="shared" si="0"/>
        <v>553030.63</v>
      </c>
    </row>
    <row r="25" spans="1:8" x14ac:dyDescent="0.2">
      <c r="A25" s="23">
        <v>12</v>
      </c>
      <c r="B25" s="24" t="s">
        <v>11</v>
      </c>
      <c r="C25" s="25">
        <v>341363.85</v>
      </c>
      <c r="D25" s="25">
        <v>29403.33</v>
      </c>
      <c r="E25" s="25">
        <v>26604.34</v>
      </c>
      <c r="F25" s="25">
        <f t="shared" si="0"/>
        <v>397371.52</v>
      </c>
    </row>
    <row r="26" spans="1:8" x14ac:dyDescent="0.2">
      <c r="A26" s="23">
        <v>13</v>
      </c>
      <c r="B26" s="24" t="s">
        <v>12</v>
      </c>
      <c r="C26" s="25">
        <v>397816.05</v>
      </c>
      <c r="D26" s="25">
        <v>55854.94</v>
      </c>
      <c r="E26" s="25">
        <v>26604.34</v>
      </c>
      <c r="F26" s="25">
        <f t="shared" si="0"/>
        <v>480275.33</v>
      </c>
    </row>
    <row r="27" spans="1:8" ht="12.75" customHeight="1" x14ac:dyDescent="0.2">
      <c r="A27" s="23">
        <v>14</v>
      </c>
      <c r="B27" s="24" t="s">
        <v>37</v>
      </c>
      <c r="C27" s="25">
        <v>292619.95</v>
      </c>
      <c r="D27" s="25">
        <v>11011.98</v>
      </c>
      <c r="E27" s="25">
        <v>26604.34</v>
      </c>
      <c r="F27" s="25">
        <f t="shared" si="0"/>
        <v>330236.27</v>
      </c>
    </row>
    <row r="28" spans="1:8" ht="12.75" customHeight="1" x14ac:dyDescent="0.2">
      <c r="A28" s="23">
        <v>15</v>
      </c>
      <c r="B28" s="24" t="s">
        <v>28</v>
      </c>
      <c r="C28" s="25">
        <v>383099.19</v>
      </c>
      <c r="D28" s="25">
        <v>29993</v>
      </c>
      <c r="E28" s="25">
        <v>26604.34</v>
      </c>
      <c r="F28" s="25">
        <f t="shared" si="0"/>
        <v>439696.53</v>
      </c>
    </row>
    <row r="29" spans="1:8" ht="12.75" customHeight="1" x14ac:dyDescent="0.2">
      <c r="A29" s="23">
        <v>16</v>
      </c>
      <c r="B29" s="24" t="s">
        <v>25</v>
      </c>
      <c r="C29" s="25">
        <v>768464.54</v>
      </c>
      <c r="D29" s="25">
        <v>137511.42000000001</v>
      </c>
      <c r="E29" s="25">
        <v>26604.34</v>
      </c>
      <c r="F29" s="25">
        <f t="shared" si="0"/>
        <v>932580.3</v>
      </c>
    </row>
    <row r="30" spans="1:8" x14ac:dyDescent="0.2">
      <c r="A30" s="23">
        <v>17</v>
      </c>
      <c r="B30" s="24" t="s">
        <v>13</v>
      </c>
      <c r="C30" s="25">
        <v>661235.99</v>
      </c>
      <c r="D30" s="25">
        <v>67217.97</v>
      </c>
      <c r="E30" s="25">
        <v>26604.34</v>
      </c>
      <c r="F30" s="25">
        <f t="shared" si="0"/>
        <v>755058.29999999993</v>
      </c>
    </row>
    <row r="31" spans="1:8" x14ac:dyDescent="0.2">
      <c r="A31" s="23">
        <v>18</v>
      </c>
      <c r="B31" s="24" t="s">
        <v>4</v>
      </c>
      <c r="C31" s="25">
        <v>2551459.66</v>
      </c>
      <c r="D31" s="25">
        <v>861391.35</v>
      </c>
      <c r="E31" s="25">
        <v>26604.34</v>
      </c>
      <c r="F31" s="25">
        <f t="shared" si="0"/>
        <v>3439455.35</v>
      </c>
    </row>
    <row r="32" spans="1:8" x14ac:dyDescent="0.2">
      <c r="A32" s="23">
        <v>19</v>
      </c>
      <c r="B32" s="24" t="s">
        <v>14</v>
      </c>
      <c r="C32" s="25">
        <v>405529.62</v>
      </c>
      <c r="D32" s="25">
        <v>40866.44</v>
      </c>
      <c r="E32" s="25">
        <v>26604.34</v>
      </c>
      <c r="F32" s="25">
        <f t="shared" si="0"/>
        <v>473000.4</v>
      </c>
    </row>
    <row r="33" spans="1:11" x14ac:dyDescent="0.2">
      <c r="A33" s="23">
        <v>20</v>
      </c>
      <c r="B33" s="24" t="s">
        <v>15</v>
      </c>
      <c r="C33" s="25">
        <v>515226.07</v>
      </c>
      <c r="D33" s="25">
        <v>116000.71</v>
      </c>
      <c r="E33" s="25">
        <v>26604.29</v>
      </c>
      <c r="F33" s="25">
        <f t="shared" si="0"/>
        <v>657831.07000000007</v>
      </c>
    </row>
    <row r="34" spans="1:11" x14ac:dyDescent="0.2">
      <c r="A34" s="88" t="s">
        <v>0</v>
      </c>
      <c r="B34" s="89"/>
      <c r="C34" s="28">
        <f>SUM(C14:C33)</f>
        <v>11450402.1</v>
      </c>
      <c r="D34" s="28">
        <f t="shared" ref="D34:F34" si="1">SUM(D14:D33)</f>
        <v>2363318.9999999995</v>
      </c>
      <c r="E34" s="28">
        <f t="shared" si="1"/>
        <v>532086.75000000023</v>
      </c>
      <c r="F34" s="28">
        <f t="shared" si="1"/>
        <v>14345807.850000001</v>
      </c>
    </row>
    <row r="37" spans="1:11" x14ac:dyDescent="0.2">
      <c r="A37" s="93" t="s">
        <v>43</v>
      </c>
      <c r="B37" s="93"/>
      <c r="C37" s="93"/>
      <c r="D37" s="93"/>
      <c r="E37" s="93"/>
      <c r="F37" s="93"/>
      <c r="G37" s="33"/>
      <c r="H37" s="33"/>
      <c r="I37" s="33"/>
      <c r="J37" s="33"/>
      <c r="K37" s="33"/>
    </row>
    <row r="38" spans="1:11" x14ac:dyDescent="0.2">
      <c r="F38" s="19" t="s">
        <v>26</v>
      </c>
      <c r="G38" s="33"/>
      <c r="H38" s="33"/>
      <c r="I38" s="33"/>
      <c r="J38" s="33"/>
      <c r="K38" s="33"/>
    </row>
    <row r="39" spans="1:11" ht="15" customHeight="1" x14ac:dyDescent="0.2">
      <c r="A39" s="20" t="s">
        <v>1</v>
      </c>
      <c r="B39" s="94" t="s">
        <v>39</v>
      </c>
      <c r="C39" s="85" t="s">
        <v>30</v>
      </c>
      <c r="D39" s="85" t="s">
        <v>31</v>
      </c>
      <c r="E39" s="85" t="s">
        <v>29</v>
      </c>
      <c r="F39" s="85" t="s">
        <v>0</v>
      </c>
      <c r="G39" s="33"/>
      <c r="H39" s="33"/>
      <c r="I39" s="33"/>
      <c r="J39" s="33"/>
      <c r="K39" s="33"/>
    </row>
    <row r="40" spans="1:11" ht="15" customHeight="1" x14ac:dyDescent="0.2">
      <c r="A40" s="21" t="s">
        <v>2</v>
      </c>
      <c r="B40" s="95"/>
      <c r="C40" s="86"/>
      <c r="D40" s="86"/>
      <c r="E40" s="86"/>
      <c r="F40" s="86"/>
      <c r="G40" s="33"/>
      <c r="H40" s="33"/>
      <c r="I40" s="33"/>
      <c r="J40" s="33"/>
      <c r="K40" s="33"/>
    </row>
    <row r="41" spans="1:11" ht="15" customHeight="1" x14ac:dyDescent="0.2">
      <c r="A41" s="22" t="s">
        <v>3</v>
      </c>
      <c r="B41" s="96"/>
      <c r="C41" s="87"/>
      <c r="D41" s="87"/>
      <c r="E41" s="87"/>
      <c r="F41" s="87"/>
      <c r="G41" s="33"/>
      <c r="H41" s="33"/>
      <c r="I41" s="33"/>
      <c r="J41" s="33"/>
      <c r="K41" s="33"/>
    </row>
    <row r="42" spans="1:11" ht="12.75" customHeight="1" x14ac:dyDescent="0.2">
      <c r="A42" s="23">
        <v>1</v>
      </c>
      <c r="B42" s="24" t="s">
        <v>5</v>
      </c>
      <c r="C42" s="25">
        <v>-132265.69</v>
      </c>
      <c r="D42" s="25">
        <v>-16945.61</v>
      </c>
      <c r="E42" s="25">
        <v>-732.62</v>
      </c>
      <c r="F42" s="25">
        <f t="shared" ref="F42:F61" si="2">SUM(C42:E42)</f>
        <v>-149943.91999999998</v>
      </c>
      <c r="G42" s="33"/>
      <c r="H42" s="33"/>
      <c r="I42" s="33"/>
      <c r="J42" s="33"/>
      <c r="K42" s="33"/>
    </row>
    <row r="43" spans="1:11" ht="12.75" customHeight="1" x14ac:dyDescent="0.2">
      <c r="A43" s="23">
        <v>2</v>
      </c>
      <c r="B43" s="24" t="s">
        <v>6</v>
      </c>
      <c r="C43" s="25">
        <v>-99070.3</v>
      </c>
      <c r="D43" s="25">
        <v>-6476.66</v>
      </c>
      <c r="E43" s="25">
        <v>-101.18</v>
      </c>
      <c r="F43" s="25">
        <f t="shared" si="2"/>
        <v>-105648.14</v>
      </c>
      <c r="G43" s="33"/>
      <c r="H43" s="33"/>
      <c r="I43" s="33"/>
      <c r="J43" s="33"/>
      <c r="K43" s="33"/>
    </row>
    <row r="44" spans="1:11" ht="12.75" customHeight="1" x14ac:dyDescent="0.2">
      <c r="A44" s="23">
        <v>3</v>
      </c>
      <c r="B44" s="24" t="s">
        <v>21</v>
      </c>
      <c r="C44" s="25">
        <v>-92101.15</v>
      </c>
      <c r="D44" s="25">
        <v>-5151.87</v>
      </c>
      <c r="E44" s="25">
        <v>-67.510000000000005</v>
      </c>
      <c r="F44" s="25">
        <f t="shared" si="2"/>
        <v>-97320.529999999984</v>
      </c>
    </row>
    <row r="45" spans="1:11" ht="12.75" customHeight="1" x14ac:dyDescent="0.2">
      <c r="A45" s="23">
        <v>4</v>
      </c>
      <c r="B45" s="24" t="s">
        <v>22</v>
      </c>
      <c r="C45" s="25">
        <v>-268385.34999999998</v>
      </c>
      <c r="D45" s="25">
        <v>-137735.75</v>
      </c>
      <c r="E45" s="25">
        <v>-37615.699999999997</v>
      </c>
      <c r="F45" s="25">
        <f t="shared" si="2"/>
        <v>-443736.8</v>
      </c>
    </row>
    <row r="46" spans="1:11" ht="12.75" customHeight="1" x14ac:dyDescent="0.2">
      <c r="A46" s="23">
        <v>5</v>
      </c>
      <c r="B46" s="24" t="s">
        <v>7</v>
      </c>
      <c r="C46" s="25">
        <v>-176509.93</v>
      </c>
      <c r="D46" s="25">
        <v>-42112.49</v>
      </c>
      <c r="E46" s="25">
        <v>-4671.75</v>
      </c>
      <c r="F46" s="25">
        <f t="shared" si="2"/>
        <v>-223294.16999999998</v>
      </c>
    </row>
    <row r="47" spans="1:11" x14ac:dyDescent="0.2">
      <c r="A47" s="23">
        <v>6</v>
      </c>
      <c r="B47" s="24" t="s">
        <v>17</v>
      </c>
      <c r="C47" s="25">
        <v>-123283.71</v>
      </c>
      <c r="D47" s="25">
        <v>-9520.26</v>
      </c>
      <c r="E47" s="25">
        <v>-4.3099999999999996</v>
      </c>
      <c r="F47" s="25">
        <f t="shared" si="2"/>
        <v>-132808.28</v>
      </c>
      <c r="H47" s="16" t="s">
        <v>19</v>
      </c>
    </row>
    <row r="48" spans="1:11" x14ac:dyDescent="0.2">
      <c r="A48" s="23">
        <v>7</v>
      </c>
      <c r="B48" s="24" t="s">
        <v>18</v>
      </c>
      <c r="C48" s="25">
        <v>-114278.91</v>
      </c>
      <c r="D48" s="25">
        <v>-3279.33</v>
      </c>
      <c r="E48" s="25">
        <v>-4.32</v>
      </c>
      <c r="F48" s="25">
        <f t="shared" si="2"/>
        <v>-117562.56000000001</v>
      </c>
    </row>
    <row r="49" spans="1:6" ht="12.75" customHeight="1" x14ac:dyDescent="0.2">
      <c r="A49" s="23">
        <v>8</v>
      </c>
      <c r="B49" s="24" t="s">
        <v>8</v>
      </c>
      <c r="C49" s="25">
        <v>-102678.82</v>
      </c>
      <c r="D49" s="25">
        <v>-14759.34</v>
      </c>
      <c r="E49" s="25">
        <v>-576.92999999999995</v>
      </c>
      <c r="F49" s="25">
        <f t="shared" si="2"/>
        <v>-118015.09</v>
      </c>
    </row>
    <row r="50" spans="1:6" x14ac:dyDescent="0.2">
      <c r="A50" s="23">
        <v>9</v>
      </c>
      <c r="B50" s="24" t="s">
        <v>9</v>
      </c>
      <c r="C50" s="25">
        <v>-99915.17</v>
      </c>
      <c r="D50" s="25">
        <v>-6597.06</v>
      </c>
      <c r="E50" s="25">
        <v>-88.47</v>
      </c>
      <c r="F50" s="25">
        <f t="shared" si="2"/>
        <v>-106600.7</v>
      </c>
    </row>
    <row r="51" spans="1:6" x14ac:dyDescent="0.2">
      <c r="A51" s="23">
        <v>10</v>
      </c>
      <c r="B51" s="24" t="s">
        <v>16</v>
      </c>
      <c r="C51" s="25">
        <v>-87788.27</v>
      </c>
      <c r="D51" s="25">
        <v>-4104.26</v>
      </c>
      <c r="E51" s="25">
        <v>-13.8</v>
      </c>
      <c r="F51" s="25">
        <f t="shared" si="2"/>
        <v>-91906.33</v>
      </c>
    </row>
    <row r="52" spans="1:6" ht="12.75" customHeight="1" x14ac:dyDescent="0.2">
      <c r="A52" s="23">
        <v>11</v>
      </c>
      <c r="B52" s="24" t="s">
        <v>10</v>
      </c>
      <c r="C52" s="25">
        <v>-135151.93</v>
      </c>
      <c r="D52" s="25">
        <v>-10585.85</v>
      </c>
      <c r="E52" s="25">
        <v>-109.06</v>
      </c>
      <c r="F52" s="25">
        <f t="shared" si="2"/>
        <v>-145846.84</v>
      </c>
    </row>
    <row r="53" spans="1:6" x14ac:dyDescent="0.2">
      <c r="A53" s="23">
        <v>12</v>
      </c>
      <c r="B53" s="24" t="s">
        <v>11</v>
      </c>
      <c r="C53" s="25">
        <v>-95184.55</v>
      </c>
      <c r="D53" s="25">
        <v>-7459.61</v>
      </c>
      <c r="E53" s="25">
        <v>-67.010000000000005</v>
      </c>
      <c r="F53" s="25">
        <f t="shared" si="2"/>
        <v>-102711.17</v>
      </c>
    </row>
    <row r="54" spans="1:6" x14ac:dyDescent="0.2">
      <c r="A54" s="23">
        <v>13</v>
      </c>
      <c r="B54" s="24" t="s">
        <v>12</v>
      </c>
      <c r="C54" s="25">
        <v>-110925.46</v>
      </c>
      <c r="D54" s="25">
        <v>-14170.37</v>
      </c>
      <c r="E54" s="25">
        <v>-284.88</v>
      </c>
      <c r="F54" s="25">
        <f t="shared" si="2"/>
        <v>-125380.71</v>
      </c>
    </row>
    <row r="55" spans="1:6" ht="12.75" customHeight="1" x14ac:dyDescent="0.2">
      <c r="A55" s="23">
        <v>14</v>
      </c>
      <c r="B55" s="24" t="s">
        <v>37</v>
      </c>
      <c r="C55" s="25">
        <v>-81592.990000000005</v>
      </c>
      <c r="D55" s="25">
        <v>-2793.73</v>
      </c>
      <c r="E55" s="25">
        <v>-15.81</v>
      </c>
      <c r="F55" s="25">
        <f t="shared" si="2"/>
        <v>-84402.53</v>
      </c>
    </row>
    <row r="56" spans="1:6" ht="12.75" customHeight="1" x14ac:dyDescent="0.2">
      <c r="A56" s="23">
        <v>15</v>
      </c>
      <c r="B56" s="24" t="s">
        <v>28</v>
      </c>
      <c r="C56" s="25">
        <v>-106821.87</v>
      </c>
      <c r="D56" s="25">
        <v>-7609.21</v>
      </c>
      <c r="E56" s="25">
        <v>-92.98</v>
      </c>
      <c r="F56" s="25">
        <f t="shared" si="2"/>
        <v>-114524.06</v>
      </c>
    </row>
    <row r="57" spans="1:6" ht="12.75" customHeight="1" x14ac:dyDescent="0.2">
      <c r="A57" s="23">
        <v>16</v>
      </c>
      <c r="B57" s="24" t="s">
        <v>25</v>
      </c>
      <c r="C57" s="25">
        <v>-214275.62</v>
      </c>
      <c r="D57" s="25">
        <v>-34886.57</v>
      </c>
      <c r="E57" s="25">
        <v>-2499.3000000000002</v>
      </c>
      <c r="F57" s="25">
        <f t="shared" si="2"/>
        <v>-251661.49</v>
      </c>
    </row>
    <row r="58" spans="1:6" x14ac:dyDescent="0.2">
      <c r="A58" s="23">
        <v>17</v>
      </c>
      <c r="B58" s="24" t="s">
        <v>13</v>
      </c>
      <c r="C58" s="25">
        <v>-184376.44</v>
      </c>
      <c r="D58" s="25">
        <v>-17053.16</v>
      </c>
      <c r="E58" s="25">
        <v>-706.5</v>
      </c>
      <c r="F58" s="25">
        <f t="shared" si="2"/>
        <v>-202136.1</v>
      </c>
    </row>
    <row r="59" spans="1:6" x14ac:dyDescent="0.2">
      <c r="A59" s="23">
        <v>18</v>
      </c>
      <c r="B59" s="24" t="s">
        <v>4</v>
      </c>
      <c r="C59" s="25">
        <v>-711438.96</v>
      </c>
      <c r="D59" s="25">
        <v>-218534.53</v>
      </c>
      <c r="E59" s="25">
        <v>-126352.63</v>
      </c>
      <c r="F59" s="25">
        <f t="shared" si="2"/>
        <v>-1056326.1200000001</v>
      </c>
    </row>
    <row r="60" spans="1:6" x14ac:dyDescent="0.2">
      <c r="A60" s="23">
        <v>19</v>
      </c>
      <c r="B60" s="24" t="s">
        <v>14</v>
      </c>
      <c r="C60" s="25">
        <v>-113076.28</v>
      </c>
      <c r="D60" s="25">
        <v>-10367.790000000001</v>
      </c>
      <c r="E60" s="25">
        <v>-182.07</v>
      </c>
      <c r="F60" s="25">
        <f t="shared" si="2"/>
        <v>-123626.14000000001</v>
      </c>
    </row>
    <row r="61" spans="1:6" x14ac:dyDescent="0.2">
      <c r="A61" s="23">
        <v>20</v>
      </c>
      <c r="B61" s="24" t="s">
        <v>15</v>
      </c>
      <c r="C61" s="25">
        <v>-143663.62</v>
      </c>
      <c r="D61" s="25">
        <v>-29429.34</v>
      </c>
      <c r="E61" s="25">
        <v>-2280.85</v>
      </c>
      <c r="F61" s="25">
        <f t="shared" si="2"/>
        <v>-175373.81</v>
      </c>
    </row>
    <row r="62" spans="1:6" x14ac:dyDescent="0.2">
      <c r="A62" s="88" t="s">
        <v>0</v>
      </c>
      <c r="B62" s="89"/>
      <c r="C62" s="28">
        <f>SUM(C42:C61)</f>
        <v>-3192785.0199999996</v>
      </c>
      <c r="D62" s="28">
        <f t="shared" ref="D62:F62" si="3">SUM(D42:D61)</f>
        <v>-599572.79</v>
      </c>
      <c r="E62" s="28">
        <f t="shared" si="3"/>
        <v>-176467.68000000002</v>
      </c>
      <c r="F62" s="28">
        <f t="shared" si="3"/>
        <v>-3968825.4900000007</v>
      </c>
    </row>
  </sheetData>
  <mergeCells count="17">
    <mergeCell ref="A62:B62"/>
    <mergeCell ref="A34:B34"/>
    <mergeCell ref="A37:F37"/>
    <mergeCell ref="B39:B41"/>
    <mergeCell ref="C39:C41"/>
    <mergeCell ref="D39:D41"/>
    <mergeCell ref="E39:E41"/>
    <mergeCell ref="F39:F41"/>
    <mergeCell ref="A3:L3"/>
    <mergeCell ref="A4:L4"/>
    <mergeCell ref="A5:L5"/>
    <mergeCell ref="A9:F9"/>
    <mergeCell ref="B11:B13"/>
    <mergeCell ref="C11:C13"/>
    <mergeCell ref="D11:D13"/>
    <mergeCell ref="E11:E13"/>
    <mergeCell ref="F11:F13"/>
  </mergeCells>
  <printOptions horizontalCentered="1"/>
  <pageMargins left="0.3" right="0.19685039370078741" top="0.13" bottom="0.13" header="0" footer="0"/>
  <pageSetup scale="75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L37"/>
  <sheetViews>
    <sheetView workbookViewId="0">
      <selection activeCell="A7" sqref="A7:L9"/>
    </sheetView>
  </sheetViews>
  <sheetFormatPr baseColWidth="10" defaultRowHeight="12.75" x14ac:dyDescent="0.2"/>
  <cols>
    <col min="1" max="1" width="4.140625" style="16" bestFit="1" customWidth="1"/>
    <col min="2" max="2" width="17.7109375" style="16" customWidth="1"/>
    <col min="3" max="3" width="13.42578125" style="16" customWidth="1"/>
    <col min="4" max="4" width="10.5703125" style="16" customWidth="1"/>
    <col min="5" max="5" width="11.7109375" style="16" customWidth="1"/>
    <col min="6" max="6" width="9" style="16" customWidth="1"/>
    <col min="7" max="7" width="11" style="16" customWidth="1"/>
    <col min="8" max="8" width="11.7109375" style="16" customWidth="1"/>
    <col min="9" max="9" width="12.28515625" style="16" customWidth="1"/>
    <col min="10" max="10" width="9.5703125" style="16" customWidth="1"/>
    <col min="11" max="11" width="9.28515625" style="16" customWidth="1"/>
    <col min="12" max="12" width="11.42578125" style="16" customWidth="1"/>
    <col min="13" max="16384" width="11.42578125" style="16"/>
  </cols>
  <sheetData>
    <row r="3" spans="1:12" ht="16.5" x14ac:dyDescent="0.25">
      <c r="A3" s="90" t="s">
        <v>20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13.5" customHeight="1" x14ac:dyDescent="0.2">
      <c r="A4" s="91" t="s">
        <v>24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ht="13.5" customHeight="1" x14ac:dyDescent="0.2">
      <c r="A5" s="92" t="s">
        <v>23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ht="13.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3.5" customHeight="1" x14ac:dyDescent="0.2"/>
    <row r="8" spans="1:12" x14ac:dyDescent="0.2">
      <c r="A8" s="93" t="s">
        <v>40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2" x14ac:dyDescent="0.2">
      <c r="A9" s="93" t="s">
        <v>46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</row>
    <row r="10" spans="1:12" x14ac:dyDescent="0.2">
      <c r="L10" s="19" t="s">
        <v>26</v>
      </c>
    </row>
    <row r="11" spans="1:12" ht="15" customHeight="1" x14ac:dyDescent="0.2">
      <c r="A11" s="20" t="s">
        <v>1</v>
      </c>
      <c r="B11" s="94" t="s">
        <v>39</v>
      </c>
      <c r="C11" s="85" t="s">
        <v>30</v>
      </c>
      <c r="D11" s="85" t="s">
        <v>31</v>
      </c>
      <c r="E11" s="85" t="s">
        <v>32</v>
      </c>
      <c r="F11" s="85" t="s">
        <v>36</v>
      </c>
      <c r="G11" s="85" t="s">
        <v>33</v>
      </c>
      <c r="H11" s="85" t="s">
        <v>29</v>
      </c>
      <c r="I11" s="85" t="s">
        <v>34</v>
      </c>
      <c r="J11" s="85" t="s">
        <v>35</v>
      </c>
      <c r="K11" s="85" t="s">
        <v>38</v>
      </c>
      <c r="L11" s="85" t="s">
        <v>0</v>
      </c>
    </row>
    <row r="12" spans="1:12" ht="15" customHeight="1" x14ac:dyDescent="0.2">
      <c r="A12" s="21" t="s">
        <v>2</v>
      </c>
      <c r="B12" s="95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12" ht="15" customHeight="1" x14ac:dyDescent="0.2">
      <c r="A13" s="22" t="s">
        <v>3</v>
      </c>
      <c r="B13" s="96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2" x14ac:dyDescent="0.2">
      <c r="A14" s="23">
        <v>1</v>
      </c>
      <c r="B14" s="24" t="s">
        <v>5</v>
      </c>
      <c r="C14" s="25">
        <f>Febrero!C14+'3er Ajuste Cuat y FEIEF 2016'!C14+'3er Ajuste Cuat y FEIEF 2016'!C42</f>
        <v>4345994.6999999993</v>
      </c>
      <c r="D14" s="25">
        <f>Febrero!D14+'3er Ajuste Cuat y FEIEF 2016'!D14+'3er Ajuste Cuat y FEIEF 2016'!D42</f>
        <v>1551969.3399999999</v>
      </c>
      <c r="E14" s="25">
        <f>Febrero!E14+'3er Ajuste Cuat y FEIEF 2016'!E14</f>
        <v>127898.45</v>
      </c>
      <c r="F14" s="25">
        <f>Febrero!F14</f>
        <v>0</v>
      </c>
      <c r="G14" s="25">
        <f>Febrero!G14</f>
        <v>31640.329999999998</v>
      </c>
      <c r="H14" s="25">
        <f>Febrero!H14+'3er Ajuste Cuat y FEIEF 2016'!E42</f>
        <v>120939.02</v>
      </c>
      <c r="I14" s="25">
        <f>Febrero!I14</f>
        <v>296262.63</v>
      </c>
      <c r="J14" s="25">
        <f>Febrero!J14</f>
        <v>171781.99</v>
      </c>
      <c r="K14" s="25">
        <f>Febrero!K14</f>
        <v>229858</v>
      </c>
      <c r="L14" s="25">
        <f t="shared" ref="L14:L33" si="0">SUM(C14:K14)</f>
        <v>6876344.459999999</v>
      </c>
    </row>
    <row r="15" spans="1:12" x14ac:dyDescent="0.2">
      <c r="A15" s="23">
        <v>2</v>
      </c>
      <c r="B15" s="24" t="s">
        <v>6</v>
      </c>
      <c r="C15" s="25">
        <f>Febrero!C15+'3er Ajuste Cuat y FEIEF 2016'!C15+'3er Ajuste Cuat y FEIEF 2016'!C43</f>
        <v>3052261.0100000002</v>
      </c>
      <c r="D15" s="25">
        <f>Febrero!D15+'3er Ajuste Cuat y FEIEF 2016'!D15+'3er Ajuste Cuat y FEIEF 2016'!D43</f>
        <v>1038367.4299999999</v>
      </c>
      <c r="E15" s="25">
        <f>Febrero!E15+'3er Ajuste Cuat y FEIEF 2016'!E15</f>
        <v>168484.32</v>
      </c>
      <c r="F15" s="25">
        <f>Febrero!F15</f>
        <v>0</v>
      </c>
      <c r="G15" s="25">
        <f>Febrero!G15</f>
        <v>24845.4</v>
      </c>
      <c r="H15" s="25">
        <f>Febrero!H15+'3er Ajuste Cuat y FEIEF 2016'!E43</f>
        <v>49193.61</v>
      </c>
      <c r="I15" s="25">
        <f>Febrero!I15</f>
        <v>168291.95</v>
      </c>
      <c r="J15" s="25">
        <f>Febrero!J15</f>
        <v>70637.52</v>
      </c>
      <c r="K15" s="25">
        <f>Febrero!K15</f>
        <v>206202</v>
      </c>
      <c r="L15" s="25">
        <f t="shared" si="0"/>
        <v>4778283.2400000012</v>
      </c>
    </row>
    <row r="16" spans="1:12" x14ac:dyDescent="0.2">
      <c r="A16" s="23">
        <v>3</v>
      </c>
      <c r="B16" s="24" t="s">
        <v>21</v>
      </c>
      <c r="C16" s="25">
        <f>Febrero!C16+'3er Ajuste Cuat y FEIEF 2016'!C16+'3er Ajuste Cuat y FEIEF 2016'!C44</f>
        <v>2888879.9200000004</v>
      </c>
      <c r="D16" s="25">
        <f>Febrero!D16+'3er Ajuste Cuat y FEIEF 2016'!D16+'3er Ajuste Cuat y FEIEF 2016'!D44</f>
        <v>975603.41</v>
      </c>
      <c r="E16" s="25">
        <f>Febrero!E16+'3er Ajuste Cuat y FEIEF 2016'!E16</f>
        <v>175983.88</v>
      </c>
      <c r="F16" s="25">
        <f>Febrero!F16</f>
        <v>0</v>
      </c>
      <c r="G16" s="25">
        <f>Febrero!G16</f>
        <v>24104.05</v>
      </c>
      <c r="H16" s="25">
        <f>Febrero!H16+'3er Ajuste Cuat y FEIEF 2016'!E44</f>
        <v>35989.79</v>
      </c>
      <c r="I16" s="25">
        <f>Febrero!I16</f>
        <v>162918.59</v>
      </c>
      <c r="J16" s="25">
        <f>Febrero!J16</f>
        <v>51755.42</v>
      </c>
      <c r="K16" s="25">
        <f>Febrero!K16</f>
        <v>127064</v>
      </c>
      <c r="L16" s="25">
        <f t="shared" si="0"/>
        <v>4442299.0600000005</v>
      </c>
    </row>
    <row r="17" spans="1:12" x14ac:dyDescent="0.2">
      <c r="A17" s="23">
        <v>4</v>
      </c>
      <c r="B17" s="24" t="s">
        <v>22</v>
      </c>
      <c r="C17" s="25">
        <f>Febrero!C17+'3er Ajuste Cuat y FEIEF 2016'!C17+'3er Ajuste Cuat y FEIEF 2016'!C45</f>
        <v>4787849.45</v>
      </c>
      <c r="D17" s="25">
        <f>Febrero!D17+'3er Ajuste Cuat y FEIEF 2016'!D17+'3er Ajuste Cuat y FEIEF 2016'!D45</f>
        <v>1740051.25</v>
      </c>
      <c r="E17" s="25">
        <f>Febrero!E17+'3er Ajuste Cuat y FEIEF 2016'!E17</f>
        <v>153044.04</v>
      </c>
      <c r="F17" s="25">
        <f>Febrero!F17</f>
        <v>739.52</v>
      </c>
      <c r="G17" s="25">
        <f>Febrero!G17</f>
        <v>74653.05</v>
      </c>
      <c r="H17" s="25">
        <f>Febrero!H17+'3er Ajuste Cuat y FEIEF 2016'!E45</f>
        <v>356935.01999999996</v>
      </c>
      <c r="I17" s="25">
        <f>Febrero!I17</f>
        <v>630426.88</v>
      </c>
      <c r="J17" s="25">
        <f>Febrero!J17</f>
        <v>476428.24</v>
      </c>
      <c r="K17" s="25">
        <f>Febrero!K17</f>
        <v>37291</v>
      </c>
      <c r="L17" s="25">
        <f t="shared" si="0"/>
        <v>8257418.4499999993</v>
      </c>
    </row>
    <row r="18" spans="1:12" x14ac:dyDescent="0.2">
      <c r="A18" s="23">
        <v>5</v>
      </c>
      <c r="B18" s="24" t="s">
        <v>7</v>
      </c>
      <c r="C18" s="25">
        <f>Febrero!C18+'3er Ajuste Cuat y FEIEF 2016'!C18+'3er Ajuste Cuat y FEIEF 2016'!C46</f>
        <v>5737821.2600000007</v>
      </c>
      <c r="D18" s="25">
        <f>Febrero!D18+'3er Ajuste Cuat y FEIEF 2016'!D18+'3er Ajuste Cuat y FEIEF 2016'!D46</f>
        <v>2075958.09</v>
      </c>
      <c r="E18" s="25">
        <f>Febrero!E18+'3er Ajuste Cuat y FEIEF 2016'!E18</f>
        <v>108708.39</v>
      </c>
      <c r="F18" s="25">
        <f>Febrero!F18</f>
        <v>0</v>
      </c>
      <c r="G18" s="25">
        <f>Febrero!G18</f>
        <v>48138.86</v>
      </c>
      <c r="H18" s="25">
        <f>Febrero!H18+'3er Ajuste Cuat y FEIEF 2016'!E46</f>
        <v>224990.53</v>
      </c>
      <c r="I18" s="25">
        <f>Febrero!I18</f>
        <v>474047.76</v>
      </c>
      <c r="J18" s="25">
        <f>Febrero!J18</f>
        <v>318823.34000000003</v>
      </c>
      <c r="K18" s="25">
        <f>Febrero!K18</f>
        <v>344194</v>
      </c>
      <c r="L18" s="25">
        <f t="shared" si="0"/>
        <v>9332682.2300000004</v>
      </c>
    </row>
    <row r="19" spans="1:12" x14ac:dyDescent="0.2">
      <c r="A19" s="23">
        <v>6</v>
      </c>
      <c r="B19" s="24" t="s">
        <v>17</v>
      </c>
      <c r="C19" s="25">
        <f>Febrero!C19+'3er Ajuste Cuat y FEIEF 2016'!C19+'3er Ajuste Cuat y FEIEF 2016'!C47</f>
        <v>2310208.71</v>
      </c>
      <c r="D19" s="25">
        <f>Febrero!D19+'3er Ajuste Cuat y FEIEF 2016'!D19+'3er Ajuste Cuat y FEIEF 2016'!D47</f>
        <v>655372.42000000004</v>
      </c>
      <c r="E19" s="25">
        <f>Febrero!E19+'3er Ajuste Cuat y FEIEF 2016'!E19</f>
        <v>250758.93</v>
      </c>
      <c r="F19" s="25">
        <f>Febrero!F19</f>
        <v>0</v>
      </c>
      <c r="G19" s="25">
        <f>Febrero!G19</f>
        <v>29996.54</v>
      </c>
      <c r="H19" s="25">
        <f>Febrero!H19+'3er Ajuste Cuat y FEIEF 2016'!E47</f>
        <v>106010.59</v>
      </c>
      <c r="I19" s="25">
        <f>Febrero!I19</f>
        <v>494161.04</v>
      </c>
      <c r="J19" s="25">
        <f>Febrero!J19</f>
        <v>155030.28</v>
      </c>
      <c r="K19" s="25">
        <f>Febrero!K19</f>
        <v>55026</v>
      </c>
      <c r="L19" s="25">
        <f t="shared" si="0"/>
        <v>4056564.51</v>
      </c>
    </row>
    <row r="20" spans="1:12" x14ac:dyDescent="0.2">
      <c r="A20" s="23">
        <v>7</v>
      </c>
      <c r="B20" s="24" t="s">
        <v>18</v>
      </c>
      <c r="C20" s="25">
        <f>Febrero!C20+'3er Ajuste Cuat y FEIEF 2016'!C20+'3er Ajuste Cuat y FEIEF 2016'!C48</f>
        <v>2139277.6799999997</v>
      </c>
      <c r="D20" s="25">
        <f>Febrero!D20+'3er Ajuste Cuat y FEIEF 2016'!D20+'3er Ajuste Cuat y FEIEF 2016'!D48</f>
        <v>640958.8600000001</v>
      </c>
      <c r="E20" s="25">
        <f>Febrero!E20+'3er Ajuste Cuat y FEIEF 2016'!E20</f>
        <v>246788.57</v>
      </c>
      <c r="F20" s="25">
        <f>Febrero!F20</f>
        <v>0</v>
      </c>
      <c r="G20" s="25">
        <f>Febrero!G20</f>
        <v>21069.519999999997</v>
      </c>
      <c r="H20" s="25">
        <f>Febrero!H20+'3er Ajuste Cuat y FEIEF 2016'!E48</f>
        <v>36542.300000000003</v>
      </c>
      <c r="I20" s="25">
        <f>Febrero!I20</f>
        <v>201638.48</v>
      </c>
      <c r="J20" s="25">
        <f>Febrero!J20</f>
        <v>52716.56</v>
      </c>
      <c r="K20" s="25">
        <f>Febrero!K20</f>
        <v>0</v>
      </c>
      <c r="L20" s="25">
        <f t="shared" si="0"/>
        <v>3338991.9699999997</v>
      </c>
    </row>
    <row r="21" spans="1:12" x14ac:dyDescent="0.2">
      <c r="A21" s="23">
        <v>8</v>
      </c>
      <c r="B21" s="24" t="s">
        <v>8</v>
      </c>
      <c r="C21" s="25">
        <f>Febrero!C21+'3er Ajuste Cuat y FEIEF 2016'!C21+'3er Ajuste Cuat y FEIEF 2016'!C49</f>
        <v>3750991.74</v>
      </c>
      <c r="D21" s="25">
        <f>Febrero!D21+'3er Ajuste Cuat y FEIEF 2016'!D21+'3er Ajuste Cuat y FEIEF 2016'!D49</f>
        <v>1353446.89</v>
      </c>
      <c r="E21" s="25">
        <f>Febrero!E21+'3er Ajuste Cuat y FEIEF 2016'!E21</f>
        <v>140691.82</v>
      </c>
      <c r="F21" s="25">
        <f>Febrero!F21</f>
        <v>0</v>
      </c>
      <c r="G21" s="25">
        <f>Febrero!G21</f>
        <v>27126.940000000002</v>
      </c>
      <c r="H21" s="25">
        <f>Febrero!H21+'3er Ajuste Cuat y FEIEF 2016'!E49</f>
        <v>89704.44</v>
      </c>
      <c r="I21" s="25">
        <f>Febrero!I21</f>
        <v>223641.32</v>
      </c>
      <c r="J21" s="25">
        <f>Febrero!J21</f>
        <v>127746.85</v>
      </c>
      <c r="K21" s="25">
        <f>Febrero!K21</f>
        <v>744822</v>
      </c>
      <c r="L21" s="25">
        <f t="shared" si="0"/>
        <v>6458172.0000000009</v>
      </c>
    </row>
    <row r="22" spans="1:12" x14ac:dyDescent="0.2">
      <c r="A22" s="23">
        <v>9</v>
      </c>
      <c r="B22" s="24" t="s">
        <v>9</v>
      </c>
      <c r="C22" s="25">
        <f>Febrero!C22+'3er Ajuste Cuat y FEIEF 2016'!C22+'3er Ajuste Cuat y FEIEF 2016'!C50</f>
        <v>3408613.15</v>
      </c>
      <c r="D22" s="25">
        <f>Febrero!D22+'3er Ajuste Cuat y FEIEF 2016'!D22+'3er Ajuste Cuat y FEIEF 2016'!D50</f>
        <v>1178385.5699999998</v>
      </c>
      <c r="E22" s="25">
        <f>Febrero!E22+'3er Ajuste Cuat y FEIEF 2016'!E22</f>
        <v>153044.04</v>
      </c>
      <c r="F22" s="25">
        <f>Febrero!F22</f>
        <v>0</v>
      </c>
      <c r="G22" s="25">
        <f>Febrero!G22</f>
        <v>26704.67</v>
      </c>
      <c r="H22" s="25">
        <f>Febrero!H22+'3er Ajuste Cuat y FEIEF 2016'!E50</f>
        <v>55784.729999999996</v>
      </c>
      <c r="I22" s="25">
        <f>Febrero!I22</f>
        <v>203805.69</v>
      </c>
      <c r="J22" s="25">
        <f>Febrero!J22</f>
        <v>80846.210000000006</v>
      </c>
      <c r="K22" s="25">
        <f>Febrero!K22</f>
        <v>0</v>
      </c>
      <c r="L22" s="25">
        <f t="shared" si="0"/>
        <v>5107184.0600000005</v>
      </c>
    </row>
    <row r="23" spans="1:12" x14ac:dyDescent="0.2">
      <c r="A23" s="23">
        <v>10</v>
      </c>
      <c r="B23" s="24" t="s">
        <v>16</v>
      </c>
      <c r="C23" s="25">
        <f>Febrero!C23+'3er Ajuste Cuat y FEIEF 2016'!C23+'3er Ajuste Cuat y FEIEF 2016'!C51</f>
        <v>2200790.12</v>
      </c>
      <c r="D23" s="25">
        <f>Febrero!D23+'3er Ajuste Cuat y FEIEF 2016'!D23+'3er Ajuste Cuat y FEIEF 2016'!D51</f>
        <v>672434.74</v>
      </c>
      <c r="E23" s="25">
        <f>Febrero!E23+'3er Ajuste Cuat y FEIEF 2016'!E23</f>
        <v>237744.98</v>
      </c>
      <c r="F23" s="25">
        <f>Febrero!F23</f>
        <v>0</v>
      </c>
      <c r="G23" s="25">
        <f>Febrero!G23</f>
        <v>24354.55</v>
      </c>
      <c r="H23" s="25">
        <f>Febrero!H23+'3er Ajuste Cuat y FEIEF 2016'!E51</f>
        <v>41829.5</v>
      </c>
      <c r="I23" s="25">
        <f>Febrero!I23</f>
        <v>211814.33</v>
      </c>
      <c r="J23" s="25">
        <f>Febrero!J23</f>
        <v>61268.26</v>
      </c>
      <c r="K23" s="25">
        <f>Febrero!K23</f>
        <v>0</v>
      </c>
      <c r="L23" s="25">
        <f t="shared" si="0"/>
        <v>3450236.48</v>
      </c>
    </row>
    <row r="24" spans="1:12" x14ac:dyDescent="0.2">
      <c r="A24" s="23">
        <v>11</v>
      </c>
      <c r="B24" s="24" t="s">
        <v>10</v>
      </c>
      <c r="C24" s="25">
        <f>Febrero!C24+'3er Ajuste Cuat y FEIEF 2016'!C24+'3er Ajuste Cuat y FEIEF 2016'!C52</f>
        <v>3669328.39</v>
      </c>
      <c r="D24" s="25">
        <f>Febrero!D24+'3er Ajuste Cuat y FEIEF 2016'!D24+'3er Ajuste Cuat y FEIEF 2016'!D52</f>
        <v>1271697.19</v>
      </c>
      <c r="E24" s="25">
        <f>Febrero!E24+'3er Ajuste Cuat y FEIEF 2016'!E24</f>
        <v>151720.59</v>
      </c>
      <c r="F24" s="25">
        <f>Febrero!F24</f>
        <v>0</v>
      </c>
      <c r="G24" s="25">
        <f>Febrero!G24</f>
        <v>33898.54</v>
      </c>
      <c r="H24" s="25">
        <f>Febrero!H24+'3er Ajuste Cuat y FEIEF 2016'!E52</f>
        <v>111800</v>
      </c>
      <c r="I24" s="25">
        <f>Febrero!I24</f>
        <v>366913.72</v>
      </c>
      <c r="J24" s="25">
        <f>Febrero!J24</f>
        <v>160274.82999999999</v>
      </c>
      <c r="K24" s="25">
        <f>Febrero!K24</f>
        <v>0</v>
      </c>
      <c r="L24" s="25">
        <f t="shared" si="0"/>
        <v>5765633.2599999998</v>
      </c>
    </row>
    <row r="25" spans="1:12" x14ac:dyDescent="0.2">
      <c r="A25" s="23">
        <v>12</v>
      </c>
      <c r="B25" s="24" t="s">
        <v>11</v>
      </c>
      <c r="C25" s="25">
        <f>Febrero!C25+'3er Ajuste Cuat y FEIEF 2016'!C25+'3er Ajuste Cuat y FEIEF 2016'!C53</f>
        <v>4487514.92</v>
      </c>
      <c r="D25" s="25">
        <f>Febrero!D25+'3er Ajuste Cuat y FEIEF 2016'!D25+'3er Ajuste Cuat y FEIEF 2016'!D53</f>
        <v>1397958.73</v>
      </c>
      <c r="E25" s="25">
        <f>Febrero!E25+'3er Ajuste Cuat y FEIEF 2016'!E25</f>
        <v>135618.59</v>
      </c>
      <c r="F25" s="25">
        <f>Febrero!F25</f>
        <v>0</v>
      </c>
      <c r="G25" s="25">
        <f>Febrero!G25</f>
        <v>57471.659999999996</v>
      </c>
      <c r="H25" s="25">
        <f>Febrero!H25+'3er Ajuste Cuat y FEIEF 2016'!E53</f>
        <v>73293.150000000009</v>
      </c>
      <c r="I25" s="25">
        <f>Febrero!I25</f>
        <v>217576.29</v>
      </c>
      <c r="J25" s="25">
        <f>Febrero!J25</f>
        <v>106279</v>
      </c>
      <c r="K25" s="25">
        <f>Febrero!K25</f>
        <v>352127</v>
      </c>
      <c r="L25" s="25">
        <f t="shared" si="0"/>
        <v>6827839.3400000008</v>
      </c>
    </row>
    <row r="26" spans="1:12" x14ac:dyDescent="0.2">
      <c r="A26" s="23">
        <v>13</v>
      </c>
      <c r="B26" s="24" t="s">
        <v>12</v>
      </c>
      <c r="C26" s="25">
        <f>Febrero!C26+'3er Ajuste Cuat y FEIEF 2016'!C26+'3er Ajuste Cuat y FEIEF 2016'!C54</f>
        <v>5404737.3200000003</v>
      </c>
      <c r="D26" s="25">
        <f>Febrero!D26+'3er Ajuste Cuat y FEIEF 2016'!D26+'3er Ajuste Cuat y FEIEF 2016'!D54</f>
        <v>1980405.4599999997</v>
      </c>
      <c r="E26" s="25">
        <f>Febrero!E26+'3er Ajuste Cuat y FEIEF 2016'!E26</f>
        <v>108046.66</v>
      </c>
      <c r="F26" s="25">
        <f>Febrero!F26</f>
        <v>2.0299999999999998</v>
      </c>
      <c r="G26" s="25">
        <f>Febrero!G26</f>
        <v>37458.589999999997</v>
      </c>
      <c r="H26" s="25">
        <f>Febrero!H26+'3er Ajuste Cuat y FEIEF 2016'!E54</f>
        <v>130541.37999999999</v>
      </c>
      <c r="I26" s="25">
        <f>Febrero!I26</f>
        <v>277871.61</v>
      </c>
      <c r="J26" s="25">
        <f>Febrero!J26</f>
        <v>191963.62</v>
      </c>
      <c r="K26" s="25">
        <f>Febrero!K26</f>
        <v>0</v>
      </c>
      <c r="L26" s="25">
        <f t="shared" si="0"/>
        <v>8131026.6700000009</v>
      </c>
    </row>
    <row r="27" spans="1:12" ht="12.75" customHeight="1" x14ac:dyDescent="0.2">
      <c r="A27" s="23">
        <v>14</v>
      </c>
      <c r="B27" s="24" t="s">
        <v>37</v>
      </c>
      <c r="C27" s="25">
        <f>Febrero!C27+'3er Ajuste Cuat y FEIEF 2016'!C27+'3er Ajuste Cuat y FEIEF 2016'!C55</f>
        <v>2652238.75</v>
      </c>
      <c r="D27" s="25">
        <f>Febrero!D27+'3er Ajuste Cuat y FEIEF 2016'!D27+'3er Ajuste Cuat y FEIEF 2016'!D55</f>
        <v>929449.85</v>
      </c>
      <c r="E27" s="25">
        <f>Febrero!E27+'3er Ajuste Cuat y FEIEF 2016'!E27</f>
        <v>188777.25</v>
      </c>
      <c r="F27" s="25">
        <f>Febrero!F27</f>
        <v>0</v>
      </c>
      <c r="G27" s="25">
        <f>Febrero!G27</f>
        <v>22952.93</v>
      </c>
      <c r="H27" s="25">
        <f>Febrero!H27+'3er Ajuste Cuat y FEIEF 2016'!E55</f>
        <v>24715.379999999997</v>
      </c>
      <c r="I27" s="25">
        <f>Febrero!I27</f>
        <v>162631.22</v>
      </c>
      <c r="J27" s="25">
        <f>Febrero!J27</f>
        <v>35289.46</v>
      </c>
      <c r="K27" s="25">
        <f>Febrero!K27</f>
        <v>127028</v>
      </c>
      <c r="L27" s="25">
        <f t="shared" si="0"/>
        <v>4143082.8400000003</v>
      </c>
    </row>
    <row r="28" spans="1:12" x14ac:dyDescent="0.2">
      <c r="A28" s="23">
        <v>15</v>
      </c>
      <c r="B28" s="24" t="s">
        <v>28</v>
      </c>
      <c r="C28" s="25">
        <f>Febrero!C28+'3er Ajuste Cuat y FEIEF 2016'!C28+'3er Ajuste Cuat y FEIEF 2016'!C56</f>
        <v>3453364.51</v>
      </c>
      <c r="D28" s="25">
        <f>Febrero!D28+'3er Ajuste Cuat y FEIEF 2016'!D28+'3er Ajuste Cuat y FEIEF 2016'!D56</f>
        <v>1182652.99</v>
      </c>
      <c r="E28" s="25">
        <f>Febrero!E28+'3er Ajuste Cuat y FEIEF 2016'!E28</f>
        <v>153044.04</v>
      </c>
      <c r="F28" s="25">
        <f>Febrero!F28</f>
        <v>0</v>
      </c>
      <c r="G28" s="25">
        <f>Febrero!G28</f>
        <v>28071.1</v>
      </c>
      <c r="H28" s="25">
        <f>Febrero!H28+'3er Ajuste Cuat y FEIEF 2016'!E56</f>
        <v>75206.2</v>
      </c>
      <c r="I28" s="25">
        <f>Febrero!I28</f>
        <v>199526.29</v>
      </c>
      <c r="J28" s="25">
        <f>Febrero!J28</f>
        <v>106563.85</v>
      </c>
      <c r="K28" s="25">
        <f>Febrero!K28</f>
        <v>271105</v>
      </c>
      <c r="L28" s="25">
        <f t="shared" si="0"/>
        <v>5469533.9799999995</v>
      </c>
    </row>
    <row r="29" spans="1:12" x14ac:dyDescent="0.2">
      <c r="A29" s="23">
        <v>16</v>
      </c>
      <c r="B29" s="24" t="s">
        <v>25</v>
      </c>
      <c r="C29" s="25">
        <f>Febrero!C29+'3er Ajuste Cuat y FEIEF 2016'!C29+'3er Ajuste Cuat y FEIEF 2016'!C57</f>
        <v>9451658.660000002</v>
      </c>
      <c r="D29" s="25">
        <f>Febrero!D29+'3er Ajuste Cuat y FEIEF 2016'!D29+'3er Ajuste Cuat y FEIEF 2016'!D57</f>
        <v>3753279.41</v>
      </c>
      <c r="E29" s="25">
        <f>Febrero!E29+'3er Ajuste Cuat y FEIEF 2016'!E29</f>
        <v>78489.56</v>
      </c>
      <c r="F29" s="25">
        <f>Febrero!F29</f>
        <v>15.94</v>
      </c>
      <c r="G29" s="25">
        <f>Febrero!G29</f>
        <v>56276.829999999994</v>
      </c>
      <c r="H29" s="25">
        <f>Febrero!H29+'3er Ajuste Cuat y FEIEF 2016'!E57</f>
        <v>294738.83</v>
      </c>
      <c r="I29" s="25">
        <f>Febrero!I29</f>
        <v>643413.80000000005</v>
      </c>
      <c r="J29" s="25">
        <f>Febrero!J29</f>
        <v>424939.92</v>
      </c>
      <c r="K29" s="25">
        <f>Febrero!K29</f>
        <v>740329</v>
      </c>
      <c r="L29" s="25">
        <f t="shared" si="0"/>
        <v>15443141.950000003</v>
      </c>
    </row>
    <row r="30" spans="1:12" x14ac:dyDescent="0.2">
      <c r="A30" s="23">
        <v>17</v>
      </c>
      <c r="B30" s="24" t="s">
        <v>13</v>
      </c>
      <c r="C30" s="25">
        <f>Febrero!C30+'3er Ajuste Cuat y FEIEF 2016'!C30+'3er Ajuste Cuat y FEIEF 2016'!C58</f>
        <v>4467050.54</v>
      </c>
      <c r="D30" s="25">
        <f>Febrero!D30+'3er Ajuste Cuat y FEIEF 2016'!D30+'3er Ajuste Cuat y FEIEF 2016'!D58</f>
        <v>1506057.9000000001</v>
      </c>
      <c r="E30" s="25">
        <f>Febrero!E30+'3er Ajuste Cuat y FEIEF 2016'!E30</f>
        <v>130986.5</v>
      </c>
      <c r="F30" s="25">
        <f>Febrero!F30</f>
        <v>0</v>
      </c>
      <c r="G30" s="25">
        <f>Febrero!G30</f>
        <v>36639.24</v>
      </c>
      <c r="H30" s="25">
        <f>Febrero!H30+'3er Ajuste Cuat y FEIEF 2016'!E58</f>
        <v>130398.29999999999</v>
      </c>
      <c r="I30" s="25">
        <f>Febrero!I30</f>
        <v>342332.39</v>
      </c>
      <c r="J30" s="25">
        <f>Febrero!J30</f>
        <v>185308.44</v>
      </c>
      <c r="K30" s="25">
        <f>Febrero!K30</f>
        <v>0</v>
      </c>
      <c r="L30" s="25">
        <f t="shared" si="0"/>
        <v>6798773.3100000005</v>
      </c>
    </row>
    <row r="31" spans="1:12" x14ac:dyDescent="0.2">
      <c r="A31" s="23">
        <v>18</v>
      </c>
      <c r="B31" s="24" t="s">
        <v>4</v>
      </c>
      <c r="C31" s="25">
        <f>Febrero!C31+'3er Ajuste Cuat y FEIEF 2016'!C31+'3er Ajuste Cuat y FEIEF 2016'!C59</f>
        <v>42154798.539999999</v>
      </c>
      <c r="D31" s="25">
        <f>Febrero!D31+'3er Ajuste Cuat y FEIEF 2016'!D31+'3er Ajuste Cuat y FEIEF 2016'!D59</f>
        <v>16911280.469999999</v>
      </c>
      <c r="E31" s="25">
        <f>Febrero!E31+'3er Ajuste Cuat y FEIEF 2016'!E31</f>
        <v>49153.04</v>
      </c>
      <c r="F31" s="25">
        <f>Febrero!F31</f>
        <v>1562.4</v>
      </c>
      <c r="G31" s="25">
        <f>Febrero!G31</f>
        <v>197502.24</v>
      </c>
      <c r="H31" s="25">
        <f>Febrero!H31+'3er Ajuste Cuat y FEIEF 2016'!E59</f>
        <v>1416408</v>
      </c>
      <c r="I31" s="25">
        <f>Febrero!I31</f>
        <v>2241668.9500000002</v>
      </c>
      <c r="J31" s="25">
        <f>Febrero!J31</f>
        <v>1710380.43</v>
      </c>
      <c r="K31" s="25">
        <f>Febrero!K31</f>
        <v>5601703</v>
      </c>
      <c r="L31" s="25">
        <f t="shared" si="0"/>
        <v>70284457.069999993</v>
      </c>
    </row>
    <row r="32" spans="1:12" x14ac:dyDescent="0.2">
      <c r="A32" s="23">
        <v>19</v>
      </c>
      <c r="B32" s="24" t="s">
        <v>14</v>
      </c>
      <c r="C32" s="25">
        <f>Febrero!C32+'3er Ajuste Cuat y FEIEF 2016'!C32+'3er Ajuste Cuat y FEIEF 2016'!C60</f>
        <v>4328462.8</v>
      </c>
      <c r="D32" s="25">
        <f>Febrero!D32+'3er Ajuste Cuat y FEIEF 2016'!D32+'3er Ajuste Cuat y FEIEF 2016'!D60</f>
        <v>1631933.4</v>
      </c>
      <c r="E32" s="25">
        <f>Febrero!E32+'3er Ajuste Cuat y FEIEF 2016'!E32</f>
        <v>124148.67</v>
      </c>
      <c r="F32" s="25">
        <f>Febrero!F32</f>
        <v>0</v>
      </c>
      <c r="G32" s="25">
        <f>Febrero!G32</f>
        <v>25201.989999999998</v>
      </c>
      <c r="H32" s="25">
        <f>Febrero!H32+'3er Ajuste Cuat y FEIEF 2016'!E60</f>
        <v>98772.92</v>
      </c>
      <c r="I32" s="25">
        <f>Febrero!I32</f>
        <v>228466.53</v>
      </c>
      <c r="J32" s="25">
        <f>Febrero!J32</f>
        <v>141140.76</v>
      </c>
      <c r="K32" s="25">
        <f>Febrero!K32</f>
        <v>0</v>
      </c>
      <c r="L32" s="25">
        <f t="shared" si="0"/>
        <v>6578127.0699999994</v>
      </c>
    </row>
    <row r="33" spans="1:12" x14ac:dyDescent="0.2">
      <c r="A33" s="23">
        <v>20</v>
      </c>
      <c r="B33" s="24" t="s">
        <v>15</v>
      </c>
      <c r="C33" s="25">
        <f>Febrero!C33+'3er Ajuste Cuat y FEIEF 2016'!C33+'3er Ajuste Cuat y FEIEF 2016'!C61</f>
        <v>4032458.2399999998</v>
      </c>
      <c r="D33" s="25">
        <f>Febrero!D33+'3er Ajuste Cuat y FEIEF 2016'!D33+'3er Ajuste Cuat y FEIEF 2016'!D61</f>
        <v>1392837.8099999998</v>
      </c>
      <c r="E33" s="25">
        <f>Febrero!E33+'3er Ajuste Cuat y FEIEF 2016'!E33</f>
        <v>142456.41</v>
      </c>
      <c r="F33" s="25">
        <f>Febrero!F33</f>
        <v>0</v>
      </c>
      <c r="G33" s="25">
        <f>Febrero!G33</f>
        <v>38892</v>
      </c>
      <c r="H33" s="25">
        <f>Febrero!H33+'3er Ajuste Cuat y FEIEF 2016'!E61</f>
        <v>152223.10999999999</v>
      </c>
      <c r="I33" s="25">
        <f>Febrero!I33</f>
        <v>313436.93</v>
      </c>
      <c r="J33" s="25">
        <f>Febrero!J33</f>
        <v>219253.27</v>
      </c>
      <c r="K33" s="25">
        <f>Febrero!K33</f>
        <v>939913</v>
      </c>
      <c r="L33" s="25">
        <f t="shared" si="0"/>
        <v>7231470.7699999996</v>
      </c>
    </row>
    <row r="34" spans="1:12" x14ac:dyDescent="0.2">
      <c r="A34" s="88" t="s">
        <v>0</v>
      </c>
      <c r="B34" s="89"/>
      <c r="C34" s="28">
        <f>SUM(C14:C33)</f>
        <v>118724300.41</v>
      </c>
      <c r="D34" s="28">
        <f t="shared" ref="D34:L34" si="1">SUM(D14:D33)</f>
        <v>43840101.210000001</v>
      </c>
      <c r="E34" s="28">
        <f t="shared" si="1"/>
        <v>3025588.7300000004</v>
      </c>
      <c r="F34" s="28">
        <f>SUM(F14:F33)</f>
        <v>2319.8900000000003</v>
      </c>
      <c r="G34" s="28">
        <f t="shared" si="1"/>
        <v>866999.02999999991</v>
      </c>
      <c r="H34" s="28">
        <f t="shared" si="1"/>
        <v>3626016.7999999993</v>
      </c>
      <c r="I34" s="28">
        <f t="shared" si="1"/>
        <v>8060846.3999999994</v>
      </c>
      <c r="J34" s="28">
        <f t="shared" si="1"/>
        <v>4848428.2499999991</v>
      </c>
      <c r="K34" s="28">
        <f t="shared" si="1"/>
        <v>9776662</v>
      </c>
      <c r="L34" s="28">
        <f t="shared" si="1"/>
        <v>192771262.72</v>
      </c>
    </row>
    <row r="37" spans="1:12" x14ac:dyDescent="0.2">
      <c r="L37" s="32"/>
    </row>
  </sheetData>
  <mergeCells count="17">
    <mergeCell ref="L11:L13"/>
    <mergeCell ref="A34:B34"/>
    <mergeCell ref="G11:G13"/>
    <mergeCell ref="H11:H13"/>
    <mergeCell ref="I11:I13"/>
    <mergeCell ref="J11:J13"/>
    <mergeCell ref="K11:K13"/>
    <mergeCell ref="B11:B13"/>
    <mergeCell ref="C11:C13"/>
    <mergeCell ref="D11:D13"/>
    <mergeCell ref="E11:E13"/>
    <mergeCell ref="F11:F13"/>
    <mergeCell ref="A3:L3"/>
    <mergeCell ref="A4:L4"/>
    <mergeCell ref="A5:L5"/>
    <mergeCell ref="A8:L8"/>
    <mergeCell ref="A9:L9"/>
  </mergeCells>
  <printOptions horizontalCentered="1"/>
  <pageMargins left="0.3" right="0.19685039370078741" top="0.13" bottom="0.13" header="0" footer="0"/>
  <pageSetup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AD47"/>
  <sheetViews>
    <sheetView workbookViewId="0">
      <selection activeCell="A7" sqref="A7:L9"/>
    </sheetView>
  </sheetViews>
  <sheetFormatPr baseColWidth="10" defaultRowHeight="12.75" x14ac:dyDescent="0.2"/>
  <cols>
    <col min="1" max="1" width="4.140625" style="16" bestFit="1" customWidth="1"/>
    <col min="2" max="2" width="17.7109375" style="16" customWidth="1"/>
    <col min="3" max="3" width="13.42578125" style="16" customWidth="1"/>
    <col min="4" max="4" width="10.5703125" style="16" customWidth="1"/>
    <col min="5" max="5" width="10.7109375" style="16" customWidth="1"/>
    <col min="6" max="6" width="9" style="16" customWidth="1"/>
    <col min="7" max="7" width="11" style="16" customWidth="1"/>
    <col min="8" max="8" width="11.7109375" style="16" customWidth="1"/>
    <col min="9" max="9" width="12.28515625" style="16" customWidth="1"/>
    <col min="10" max="10" width="9.5703125" style="16" customWidth="1"/>
    <col min="11" max="11" width="9.28515625" style="16" customWidth="1"/>
    <col min="12" max="12" width="11.42578125" style="16" customWidth="1"/>
    <col min="13" max="16384" width="11.42578125" style="16"/>
  </cols>
  <sheetData>
    <row r="3" spans="1:30" ht="16.5" x14ac:dyDescent="0.25">
      <c r="A3" s="90" t="s">
        <v>20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30" ht="13.5" customHeight="1" x14ac:dyDescent="0.2">
      <c r="A4" s="91" t="s">
        <v>24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30" ht="13.5" customHeight="1" x14ac:dyDescent="0.2">
      <c r="A5" s="92" t="s">
        <v>23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30" ht="13.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30" ht="13.5" customHeight="1" x14ac:dyDescent="0.2"/>
    <row r="8" spans="1:30" ht="13.5" customHeight="1" x14ac:dyDescent="0.2">
      <c r="A8" s="93" t="s">
        <v>44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30" ht="13.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30" ht="13.5" customHeight="1" x14ac:dyDescent="0.2">
      <c r="L10" s="19" t="s">
        <v>26</v>
      </c>
    </row>
    <row r="11" spans="1:30" ht="15" customHeight="1" x14ac:dyDescent="0.2">
      <c r="A11" s="20" t="s">
        <v>1</v>
      </c>
      <c r="B11" s="94" t="s">
        <v>39</v>
      </c>
      <c r="C11" s="85" t="s">
        <v>30</v>
      </c>
      <c r="D11" s="85" t="s">
        <v>31</v>
      </c>
      <c r="E11" s="85" t="s">
        <v>32</v>
      </c>
      <c r="F11" s="85" t="s">
        <v>36</v>
      </c>
      <c r="G11" s="85" t="s">
        <v>33</v>
      </c>
      <c r="H11" s="85" t="s">
        <v>29</v>
      </c>
      <c r="I11" s="85" t="s">
        <v>34</v>
      </c>
      <c r="J11" s="85" t="s">
        <v>35</v>
      </c>
      <c r="K11" s="85" t="s">
        <v>38</v>
      </c>
      <c r="L11" s="85" t="s">
        <v>0</v>
      </c>
    </row>
    <row r="12" spans="1:30" ht="15" customHeight="1" x14ac:dyDescent="0.2">
      <c r="A12" s="21" t="s">
        <v>2</v>
      </c>
      <c r="B12" s="95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30" ht="15" customHeight="1" x14ac:dyDescent="0.2">
      <c r="A13" s="22" t="s">
        <v>3</v>
      </c>
      <c r="B13" s="96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30" ht="13.5" customHeight="1" x14ac:dyDescent="0.2">
      <c r="A14" s="23">
        <v>1</v>
      </c>
      <c r="B14" s="24" t="s">
        <v>5</v>
      </c>
      <c r="C14" s="25">
        <v>3583467.23</v>
      </c>
      <c r="D14" s="25">
        <v>1354305.87</v>
      </c>
      <c r="E14" s="25">
        <v>94984.62</v>
      </c>
      <c r="F14" s="25">
        <v>0</v>
      </c>
      <c r="G14" s="25">
        <v>22512.06</v>
      </c>
      <c r="H14" s="25">
        <v>121671.64</v>
      </c>
      <c r="I14" s="25">
        <v>266748.40000000002</v>
      </c>
      <c r="J14" s="25">
        <v>163717.16</v>
      </c>
      <c r="K14" s="25">
        <v>1118400</v>
      </c>
      <c r="L14" s="25">
        <f t="shared" ref="L14:L33" si="0">SUM(C14:K14)</f>
        <v>6725806.9799999995</v>
      </c>
      <c r="N14" s="26"/>
      <c r="O14" s="26"/>
      <c r="P14" s="26"/>
      <c r="Q14" s="26"/>
      <c r="R14" s="26"/>
      <c r="S14" s="27"/>
      <c r="T14" s="27"/>
      <c r="U14" s="27"/>
      <c r="V14" s="27"/>
      <c r="W14" s="26"/>
      <c r="X14" s="26"/>
      <c r="Y14" s="26"/>
      <c r="Z14" s="26"/>
      <c r="AA14" s="26"/>
      <c r="AB14" s="26"/>
      <c r="AC14" s="26"/>
      <c r="AD14" s="26"/>
    </row>
    <row r="15" spans="1:30" ht="13.5" customHeight="1" x14ac:dyDescent="0.2">
      <c r="A15" s="23">
        <v>2</v>
      </c>
      <c r="B15" s="24" t="s">
        <v>6</v>
      </c>
      <c r="C15" s="25">
        <v>2524729.48</v>
      </c>
      <c r="D15" s="25">
        <v>895685.56</v>
      </c>
      <c r="E15" s="25">
        <v>122886.42</v>
      </c>
      <c r="F15" s="25">
        <v>0</v>
      </c>
      <c r="G15" s="25">
        <v>17677.47</v>
      </c>
      <c r="H15" s="25">
        <v>49294.79</v>
      </c>
      <c r="I15" s="25">
        <v>121963.91</v>
      </c>
      <c r="J15" s="25">
        <v>67157.38</v>
      </c>
      <c r="K15" s="25">
        <v>32739</v>
      </c>
      <c r="L15" s="25">
        <f t="shared" si="0"/>
        <v>3832134.0100000002</v>
      </c>
      <c r="N15" s="26"/>
      <c r="O15" s="26"/>
      <c r="P15" s="26"/>
      <c r="Q15" s="26"/>
      <c r="R15" s="26"/>
      <c r="S15" s="27"/>
      <c r="T15" s="27"/>
      <c r="U15" s="27"/>
      <c r="V15" s="27"/>
      <c r="W15" s="26"/>
      <c r="X15" s="26"/>
      <c r="Y15" s="26"/>
      <c r="Z15" s="26"/>
      <c r="AA15" s="26"/>
      <c r="AB15" s="26"/>
      <c r="AC15" s="26"/>
      <c r="AD15" s="26"/>
    </row>
    <row r="16" spans="1:30" ht="13.5" customHeight="1" x14ac:dyDescent="0.2">
      <c r="A16" s="23">
        <v>3</v>
      </c>
      <c r="B16" s="24" t="s">
        <v>21</v>
      </c>
      <c r="C16" s="25">
        <v>2397939.96</v>
      </c>
      <c r="D16" s="25">
        <v>839395.31</v>
      </c>
      <c r="E16" s="25">
        <v>128042.18</v>
      </c>
      <c r="F16" s="25">
        <v>0</v>
      </c>
      <c r="G16" s="25">
        <v>17150</v>
      </c>
      <c r="H16" s="25">
        <v>36057.300000000003</v>
      </c>
      <c r="I16" s="25">
        <v>103796.4</v>
      </c>
      <c r="J16" s="25">
        <v>49179.87</v>
      </c>
      <c r="K16" s="25">
        <v>0</v>
      </c>
      <c r="L16" s="25">
        <f t="shared" si="0"/>
        <v>3571561.02</v>
      </c>
      <c r="N16" s="26"/>
      <c r="O16" s="26"/>
      <c r="P16" s="26"/>
      <c r="Q16" s="26"/>
      <c r="R16" s="26"/>
      <c r="S16" s="27"/>
      <c r="T16" s="27"/>
      <c r="U16" s="27"/>
      <c r="V16" s="27"/>
      <c r="W16" s="26"/>
      <c r="X16" s="26"/>
      <c r="Y16" s="26"/>
      <c r="Z16" s="26"/>
      <c r="AA16" s="26"/>
      <c r="AB16" s="26"/>
      <c r="AC16" s="26"/>
      <c r="AD16" s="26"/>
    </row>
    <row r="17" spans="1:30" ht="13.5" customHeight="1" x14ac:dyDescent="0.2">
      <c r="A17" s="23">
        <v>4</v>
      </c>
      <c r="B17" s="24" t="s">
        <v>22</v>
      </c>
      <c r="C17" s="25">
        <v>4006924.72</v>
      </c>
      <c r="D17" s="25">
        <v>1905298.97</v>
      </c>
      <c r="E17" s="25">
        <v>112271.6</v>
      </c>
      <c r="F17" s="25">
        <v>991.97</v>
      </c>
      <c r="G17" s="25">
        <v>53115.55</v>
      </c>
      <c r="H17" s="25">
        <v>394550.72</v>
      </c>
      <c r="I17" s="25">
        <v>541758.93000000005</v>
      </c>
      <c r="J17" s="25">
        <v>434467.42</v>
      </c>
      <c r="K17" s="25">
        <v>1454972</v>
      </c>
      <c r="L17" s="25">
        <f t="shared" si="0"/>
        <v>8904351.879999999</v>
      </c>
      <c r="N17" s="26"/>
      <c r="O17" s="26"/>
      <c r="P17" s="26"/>
      <c r="Q17" s="26"/>
      <c r="R17" s="26"/>
      <c r="S17" s="27"/>
      <c r="T17" s="27"/>
      <c r="U17" s="27"/>
      <c r="V17" s="27"/>
      <c r="W17" s="26"/>
      <c r="X17" s="26"/>
      <c r="Y17" s="26"/>
      <c r="Z17" s="26"/>
      <c r="AA17" s="26"/>
      <c r="AB17" s="26"/>
      <c r="AC17" s="26"/>
      <c r="AD17" s="26"/>
    </row>
    <row r="18" spans="1:30" ht="13.5" customHeight="1" x14ac:dyDescent="0.2">
      <c r="A18" s="23">
        <v>5</v>
      </c>
      <c r="B18" s="24" t="s">
        <v>7</v>
      </c>
      <c r="C18" s="25">
        <v>4778664.25</v>
      </c>
      <c r="D18" s="25">
        <v>1870971.64</v>
      </c>
      <c r="E18" s="25">
        <v>81791.92</v>
      </c>
      <c r="F18" s="25">
        <v>0</v>
      </c>
      <c r="G18" s="25">
        <v>34250.740000000005</v>
      </c>
      <c r="H18" s="25">
        <v>229662.28</v>
      </c>
      <c r="I18" s="25">
        <v>432557.22</v>
      </c>
      <c r="J18" s="25">
        <v>301685.25</v>
      </c>
      <c r="K18" s="25">
        <v>402212</v>
      </c>
      <c r="L18" s="25">
        <f t="shared" si="0"/>
        <v>8131795.2999999998</v>
      </c>
      <c r="N18" s="26"/>
      <c r="O18" s="26"/>
      <c r="P18" s="26"/>
      <c r="Q18" s="26"/>
      <c r="R18" s="26"/>
      <c r="S18" s="27"/>
      <c r="T18" s="27"/>
      <c r="U18" s="27"/>
      <c r="V18" s="27"/>
      <c r="W18" s="26"/>
      <c r="X18" s="26"/>
      <c r="Y18" s="26"/>
      <c r="Z18" s="26"/>
      <c r="AA18" s="26"/>
      <c r="AB18" s="26"/>
      <c r="AC18" s="26"/>
      <c r="AD18" s="26"/>
    </row>
    <row r="19" spans="1:30" ht="13.5" customHeight="1" x14ac:dyDescent="0.2">
      <c r="A19" s="23">
        <v>6</v>
      </c>
      <c r="B19" s="24" t="s">
        <v>17</v>
      </c>
      <c r="C19" s="25">
        <v>1897898.52</v>
      </c>
      <c r="D19" s="25">
        <v>584313.87</v>
      </c>
      <c r="E19" s="25">
        <v>179448.22</v>
      </c>
      <c r="F19" s="25">
        <v>0</v>
      </c>
      <c r="G19" s="25">
        <v>21342.5</v>
      </c>
      <c r="H19" s="25">
        <v>106014.9</v>
      </c>
      <c r="I19" s="25">
        <v>493346.89</v>
      </c>
      <c r="J19" s="25">
        <v>146638.29</v>
      </c>
      <c r="K19" s="25">
        <v>8108</v>
      </c>
      <c r="L19" s="25">
        <f t="shared" si="0"/>
        <v>3437111.1900000004</v>
      </c>
      <c r="N19" s="26"/>
      <c r="O19" s="26"/>
      <c r="P19" s="26"/>
      <c r="Q19" s="26"/>
      <c r="R19" s="26"/>
      <c r="S19" s="27"/>
      <c r="T19" s="27"/>
      <c r="U19" s="27"/>
      <c r="V19" s="27"/>
      <c r="W19" s="26"/>
      <c r="X19" s="26"/>
      <c r="Y19" s="26"/>
      <c r="Z19" s="26"/>
      <c r="AA19" s="26"/>
      <c r="AB19" s="26"/>
      <c r="AC19" s="26"/>
      <c r="AD19" s="26"/>
    </row>
    <row r="20" spans="1:30" x14ac:dyDescent="0.2">
      <c r="A20" s="23">
        <v>7</v>
      </c>
      <c r="B20" s="24" t="s">
        <v>18</v>
      </c>
      <c r="C20" s="25">
        <v>1702823.37</v>
      </c>
      <c r="D20" s="25">
        <v>552300.01</v>
      </c>
      <c r="E20" s="25">
        <v>176718.7</v>
      </c>
      <c r="F20" s="25">
        <v>0</v>
      </c>
      <c r="G20" s="25">
        <v>14990.94</v>
      </c>
      <c r="H20" s="25">
        <v>36546.620000000003</v>
      </c>
      <c r="I20" s="25">
        <v>148732.44</v>
      </c>
      <c r="J20" s="25">
        <v>50089.54</v>
      </c>
      <c r="K20" s="25">
        <v>0</v>
      </c>
      <c r="L20" s="25">
        <f t="shared" si="0"/>
        <v>2682201.62</v>
      </c>
      <c r="N20" s="26"/>
      <c r="O20" s="26"/>
      <c r="P20" s="26"/>
      <c r="Q20" s="26"/>
      <c r="R20" s="26"/>
      <c r="S20" s="27"/>
      <c r="T20" s="27"/>
      <c r="U20" s="27"/>
      <c r="V20" s="27"/>
      <c r="W20" s="26"/>
      <c r="X20" s="26"/>
      <c r="Y20" s="26"/>
      <c r="Z20" s="26"/>
      <c r="AA20" s="26"/>
      <c r="AB20" s="26"/>
      <c r="AC20" s="26"/>
      <c r="AD20" s="26"/>
    </row>
    <row r="21" spans="1:30" x14ac:dyDescent="0.2">
      <c r="A21" s="23">
        <v>8</v>
      </c>
      <c r="B21" s="24" t="s">
        <v>8</v>
      </c>
      <c r="C21" s="25">
        <v>3116055.56</v>
      </c>
      <c r="D21" s="25">
        <v>1176072.6000000001</v>
      </c>
      <c r="E21" s="25">
        <v>103779.75</v>
      </c>
      <c r="F21" s="25">
        <v>0</v>
      </c>
      <c r="G21" s="25">
        <v>19300.79</v>
      </c>
      <c r="H21" s="25">
        <v>90281.37</v>
      </c>
      <c r="I21" s="25">
        <v>189959.14</v>
      </c>
      <c r="J21" s="25">
        <v>121684.02</v>
      </c>
      <c r="K21" s="25">
        <v>373698</v>
      </c>
      <c r="L21" s="25">
        <f t="shared" si="0"/>
        <v>5190831.2299999995</v>
      </c>
      <c r="N21" s="26"/>
      <c r="O21" s="26"/>
      <c r="P21" s="26"/>
      <c r="Q21" s="26"/>
      <c r="R21" s="26"/>
      <c r="S21" s="27"/>
      <c r="T21" s="27"/>
      <c r="U21" s="27"/>
      <c r="V21" s="27"/>
      <c r="W21" s="26"/>
      <c r="X21" s="26"/>
      <c r="Y21" s="26"/>
      <c r="Z21" s="26"/>
      <c r="AA21" s="26"/>
      <c r="AB21" s="26"/>
      <c r="AC21" s="26"/>
      <c r="AD21" s="26"/>
    </row>
    <row r="22" spans="1:30" x14ac:dyDescent="0.2">
      <c r="A22" s="23">
        <v>9</v>
      </c>
      <c r="B22" s="24" t="s">
        <v>9</v>
      </c>
      <c r="C22" s="25">
        <v>2834086.65</v>
      </c>
      <c r="D22" s="25">
        <v>1015707.96</v>
      </c>
      <c r="E22" s="25">
        <v>112271.6</v>
      </c>
      <c r="F22" s="25">
        <v>0</v>
      </c>
      <c r="G22" s="25">
        <v>19000.34</v>
      </c>
      <c r="H22" s="25">
        <v>55873.2</v>
      </c>
      <c r="I22" s="25">
        <v>165741.34</v>
      </c>
      <c r="J22" s="25">
        <v>76632.490000000005</v>
      </c>
      <c r="K22" s="25">
        <v>0</v>
      </c>
      <c r="L22" s="25">
        <f t="shared" si="0"/>
        <v>4279313.58</v>
      </c>
      <c r="N22" s="26"/>
      <c r="O22" s="26"/>
      <c r="P22" s="26"/>
      <c r="Q22" s="26"/>
      <c r="R22" s="26"/>
      <c r="S22" s="27"/>
      <c r="T22" s="27"/>
      <c r="U22" s="27"/>
      <c r="V22" s="27"/>
      <c r="W22" s="26"/>
      <c r="X22" s="26"/>
      <c r="Y22" s="26"/>
      <c r="Z22" s="26"/>
      <c r="AA22" s="26"/>
      <c r="AB22" s="26"/>
      <c r="AC22" s="26"/>
      <c r="AD22" s="26"/>
    </row>
    <row r="23" spans="1:30" x14ac:dyDescent="0.2">
      <c r="A23" s="23">
        <v>10</v>
      </c>
      <c r="B23" s="24" t="s">
        <v>16</v>
      </c>
      <c r="C23" s="25">
        <v>1837504.44</v>
      </c>
      <c r="D23" s="25">
        <v>580586.43999999994</v>
      </c>
      <c r="E23" s="25">
        <v>170501.45</v>
      </c>
      <c r="F23" s="25">
        <v>0</v>
      </c>
      <c r="G23" s="25">
        <v>17328.239999999998</v>
      </c>
      <c r="H23" s="25">
        <v>41843.300000000003</v>
      </c>
      <c r="I23" s="25">
        <v>167806.63</v>
      </c>
      <c r="J23" s="25">
        <v>57913.38</v>
      </c>
      <c r="K23" s="25">
        <v>79391</v>
      </c>
      <c r="L23" s="25">
        <f t="shared" si="0"/>
        <v>2952874.88</v>
      </c>
      <c r="N23" s="26"/>
      <c r="O23" s="26"/>
      <c r="P23" s="26"/>
      <c r="Q23" s="26"/>
      <c r="R23" s="26"/>
      <c r="S23" s="27"/>
      <c r="T23" s="27"/>
      <c r="U23" s="27"/>
      <c r="V23" s="27"/>
      <c r="W23" s="26"/>
      <c r="X23" s="26"/>
      <c r="Y23" s="26"/>
      <c r="Z23" s="26"/>
      <c r="AA23" s="26"/>
      <c r="AB23" s="26"/>
      <c r="AC23" s="26"/>
      <c r="AD23" s="26"/>
    </row>
    <row r="24" spans="1:30" x14ac:dyDescent="0.2">
      <c r="A24" s="23">
        <v>11</v>
      </c>
      <c r="B24" s="24" t="s">
        <v>10</v>
      </c>
      <c r="C24" s="25">
        <v>3033335.48</v>
      </c>
      <c r="D24" s="25">
        <v>1201851.7</v>
      </c>
      <c r="E24" s="25">
        <v>111361.76</v>
      </c>
      <c r="F24" s="25">
        <v>63.04</v>
      </c>
      <c r="G24" s="25">
        <v>24118.77</v>
      </c>
      <c r="H24" s="25">
        <v>111909.06</v>
      </c>
      <c r="I24" s="25">
        <v>348698.95</v>
      </c>
      <c r="J24" s="25">
        <v>152517.21</v>
      </c>
      <c r="K24" s="25">
        <v>0</v>
      </c>
      <c r="L24" s="25">
        <f t="shared" si="0"/>
        <v>4983855.9699999988</v>
      </c>
      <c r="N24" s="26"/>
      <c r="O24" s="26"/>
      <c r="P24" s="26"/>
      <c r="Q24" s="26"/>
      <c r="R24" s="26"/>
      <c r="S24" s="27"/>
      <c r="T24" s="27"/>
      <c r="U24" s="27"/>
      <c r="V24" s="27"/>
      <c r="W24" s="26"/>
      <c r="X24" s="26"/>
      <c r="Y24" s="26"/>
      <c r="Z24" s="26"/>
      <c r="AA24" s="26"/>
      <c r="AB24" s="26"/>
      <c r="AC24" s="26"/>
      <c r="AD24" s="26"/>
    </row>
    <row r="25" spans="1:30" x14ac:dyDescent="0.2">
      <c r="A25" s="23">
        <v>12</v>
      </c>
      <c r="B25" s="24" t="s">
        <v>11</v>
      </c>
      <c r="C25" s="25">
        <v>3990239.83</v>
      </c>
      <c r="D25" s="25">
        <v>1216629.27</v>
      </c>
      <c r="E25" s="25">
        <v>100292.02</v>
      </c>
      <c r="F25" s="25">
        <v>0</v>
      </c>
      <c r="G25" s="25">
        <v>40891.019999999997</v>
      </c>
      <c r="H25" s="25">
        <v>73360.160000000003</v>
      </c>
      <c r="I25" s="25">
        <v>183834.2</v>
      </c>
      <c r="J25" s="25">
        <v>100564.63</v>
      </c>
      <c r="K25" s="25">
        <v>233880</v>
      </c>
      <c r="L25" s="25">
        <f t="shared" si="0"/>
        <v>5939691.129999999</v>
      </c>
      <c r="N25" s="26"/>
      <c r="O25" s="26"/>
      <c r="P25" s="26"/>
      <c r="Q25" s="26"/>
      <c r="R25" s="26"/>
      <c r="S25" s="27"/>
      <c r="T25" s="27"/>
      <c r="U25" s="27"/>
      <c r="V25" s="27"/>
      <c r="W25" s="26"/>
      <c r="X25" s="26"/>
      <c r="Y25" s="26"/>
      <c r="Z25" s="26"/>
      <c r="AA25" s="26"/>
      <c r="AB25" s="26"/>
      <c r="AC25" s="26"/>
      <c r="AD25" s="26"/>
    </row>
    <row r="26" spans="1:30" x14ac:dyDescent="0.2">
      <c r="A26" s="23">
        <v>13</v>
      </c>
      <c r="B26" s="24" t="s">
        <v>12</v>
      </c>
      <c r="C26" s="25">
        <v>4556226.03</v>
      </c>
      <c r="D26" s="25">
        <v>1717201.68</v>
      </c>
      <c r="E26" s="25">
        <v>81337</v>
      </c>
      <c r="F26" s="25">
        <v>2.7</v>
      </c>
      <c r="G26" s="25">
        <v>26651.74</v>
      </c>
      <c r="H26" s="25">
        <v>130826.26</v>
      </c>
      <c r="I26" s="25">
        <v>240036.7</v>
      </c>
      <c r="J26" s="25">
        <v>181014.38</v>
      </c>
      <c r="K26" s="25">
        <v>0</v>
      </c>
      <c r="L26" s="25">
        <f t="shared" si="0"/>
        <v>6933296.4900000002</v>
      </c>
      <c r="N26" s="26"/>
      <c r="O26" s="26"/>
      <c r="P26" s="26"/>
      <c r="Q26" s="26"/>
      <c r="R26" s="26"/>
      <c r="S26" s="27"/>
      <c r="T26" s="27"/>
      <c r="U26" s="27"/>
      <c r="V26" s="27"/>
      <c r="W26" s="26"/>
      <c r="X26" s="26"/>
      <c r="Y26" s="26"/>
      <c r="Z26" s="26"/>
      <c r="AA26" s="26"/>
      <c r="AB26" s="26"/>
      <c r="AC26" s="26"/>
      <c r="AD26" s="26"/>
    </row>
    <row r="27" spans="1:30" ht="12.75" customHeight="1" x14ac:dyDescent="0.2">
      <c r="A27" s="23">
        <v>14</v>
      </c>
      <c r="B27" s="24" t="s">
        <v>37</v>
      </c>
      <c r="C27" s="25">
        <v>2214560.48</v>
      </c>
      <c r="D27" s="25">
        <v>861031.58</v>
      </c>
      <c r="E27" s="25">
        <v>136837.32</v>
      </c>
      <c r="F27" s="25">
        <v>0</v>
      </c>
      <c r="G27" s="25">
        <v>16330.98</v>
      </c>
      <c r="H27" s="25">
        <v>24731.19</v>
      </c>
      <c r="I27" s="25">
        <v>76075.91</v>
      </c>
      <c r="J27" s="25">
        <v>33635.31</v>
      </c>
      <c r="K27" s="25">
        <v>0</v>
      </c>
      <c r="L27" s="25">
        <f t="shared" si="0"/>
        <v>3363202.77</v>
      </c>
      <c r="N27" s="26"/>
      <c r="O27" s="26"/>
      <c r="P27" s="26"/>
      <c r="Q27" s="26"/>
      <c r="R27" s="26"/>
      <c r="S27" s="27"/>
      <c r="T27" s="27"/>
      <c r="U27" s="27"/>
      <c r="V27" s="27"/>
      <c r="W27" s="26"/>
      <c r="X27" s="26"/>
      <c r="Y27" s="26"/>
      <c r="Z27" s="26"/>
      <c r="AA27" s="26"/>
      <c r="AB27" s="26"/>
      <c r="AC27" s="26"/>
      <c r="AD27" s="26"/>
    </row>
    <row r="28" spans="1:30" x14ac:dyDescent="0.2">
      <c r="A28" s="23">
        <v>15</v>
      </c>
      <c r="B28" s="24" t="s">
        <v>28</v>
      </c>
      <c r="C28" s="25">
        <v>2867510.2</v>
      </c>
      <c r="D28" s="25">
        <v>1022232.03</v>
      </c>
      <c r="E28" s="25">
        <v>112271.6</v>
      </c>
      <c r="F28" s="25">
        <v>0</v>
      </c>
      <c r="G28" s="25">
        <v>19972.55</v>
      </c>
      <c r="H28" s="25">
        <v>75299.179999999993</v>
      </c>
      <c r="I28" s="25">
        <v>163273.45000000001</v>
      </c>
      <c r="J28" s="25">
        <v>101797.64</v>
      </c>
      <c r="K28" s="25">
        <v>1824482</v>
      </c>
      <c r="L28" s="25">
        <f t="shared" si="0"/>
        <v>6186838.6500000004</v>
      </c>
      <c r="N28" s="26"/>
      <c r="O28" s="26"/>
      <c r="P28" s="26"/>
      <c r="Q28" s="26"/>
      <c r="R28" s="26"/>
      <c r="S28" s="27"/>
      <c r="T28" s="27"/>
      <c r="U28" s="27"/>
      <c r="V28" s="27"/>
      <c r="W28" s="26"/>
      <c r="X28" s="26"/>
      <c r="Y28" s="26"/>
      <c r="Z28" s="26"/>
      <c r="AA28" s="26"/>
      <c r="AB28" s="26"/>
      <c r="AC28" s="26"/>
      <c r="AD28" s="26"/>
    </row>
    <row r="29" spans="1:30" x14ac:dyDescent="0.2">
      <c r="A29" s="23">
        <v>16</v>
      </c>
      <c r="B29" s="24" t="s">
        <v>25</v>
      </c>
      <c r="C29" s="25">
        <v>7849342.5800000001</v>
      </c>
      <c r="D29" s="25">
        <v>3551074.28</v>
      </c>
      <c r="E29" s="25">
        <v>61017.21</v>
      </c>
      <c r="F29" s="25">
        <v>154.26</v>
      </c>
      <c r="G29" s="25">
        <v>40040.9</v>
      </c>
      <c r="H29" s="25">
        <v>297238.13</v>
      </c>
      <c r="I29" s="25">
        <v>596776.61</v>
      </c>
      <c r="J29" s="25">
        <v>402748.43</v>
      </c>
      <c r="K29" s="25">
        <v>1534035</v>
      </c>
      <c r="L29" s="25">
        <f t="shared" si="0"/>
        <v>14332427.4</v>
      </c>
      <c r="N29" s="26"/>
      <c r="O29" s="26"/>
      <c r="P29" s="26"/>
      <c r="Q29" s="26"/>
      <c r="R29" s="26"/>
      <c r="S29" s="27"/>
      <c r="T29" s="27"/>
      <c r="U29" s="27"/>
      <c r="V29" s="27"/>
      <c r="W29" s="26"/>
      <c r="X29" s="26"/>
      <c r="Y29" s="26"/>
      <c r="Z29" s="26"/>
      <c r="AA29" s="26"/>
      <c r="AB29" s="26"/>
      <c r="AC29" s="26"/>
      <c r="AD29" s="26"/>
    </row>
    <row r="30" spans="1:30" x14ac:dyDescent="0.2">
      <c r="A30" s="23">
        <v>17</v>
      </c>
      <c r="B30" s="24" t="s">
        <v>13</v>
      </c>
      <c r="C30" s="25">
        <v>3612609.05</v>
      </c>
      <c r="D30" s="25">
        <v>1327447.67</v>
      </c>
      <c r="E30" s="25">
        <v>97107.58</v>
      </c>
      <c r="F30" s="25">
        <v>0</v>
      </c>
      <c r="G30" s="25">
        <v>26068.780000000002</v>
      </c>
      <c r="H30" s="25">
        <v>131104.79999999999</v>
      </c>
      <c r="I30" s="25">
        <v>316391.99</v>
      </c>
      <c r="J30" s="25">
        <v>176346.81</v>
      </c>
      <c r="K30" s="25">
        <v>358743</v>
      </c>
      <c r="L30" s="25">
        <f t="shared" si="0"/>
        <v>6045819.6799999997</v>
      </c>
      <c r="N30" s="26"/>
      <c r="O30" s="26"/>
      <c r="P30" s="26"/>
      <c r="Q30" s="26"/>
      <c r="R30" s="26"/>
      <c r="S30" s="27"/>
      <c r="T30" s="27"/>
      <c r="U30" s="27"/>
      <c r="V30" s="27"/>
      <c r="W30" s="26"/>
      <c r="X30" s="26"/>
      <c r="Y30" s="26"/>
      <c r="Z30" s="26"/>
      <c r="AA30" s="26"/>
      <c r="AB30" s="26"/>
      <c r="AC30" s="26"/>
      <c r="AD30" s="26"/>
    </row>
    <row r="31" spans="1:30" x14ac:dyDescent="0.2">
      <c r="A31" s="23">
        <v>18</v>
      </c>
      <c r="B31" s="24" t="s">
        <v>4</v>
      </c>
      <c r="C31" s="25">
        <v>35099418.82</v>
      </c>
      <c r="D31" s="25">
        <v>15022253.07</v>
      </c>
      <c r="E31" s="25">
        <v>40849.06</v>
      </c>
      <c r="F31" s="25">
        <v>1098</v>
      </c>
      <c r="G31" s="25">
        <v>140522.60999999999</v>
      </c>
      <c r="H31" s="25">
        <v>1542760.63</v>
      </c>
      <c r="I31" s="25">
        <v>2028955.02</v>
      </c>
      <c r="J31" s="25">
        <v>1616219.04</v>
      </c>
      <c r="K31" s="25">
        <v>22449480</v>
      </c>
      <c r="L31" s="25">
        <f t="shared" si="0"/>
        <v>77941556.25</v>
      </c>
      <c r="N31" s="26"/>
      <c r="O31" s="26"/>
      <c r="P31" s="26"/>
      <c r="Q31" s="26"/>
      <c r="R31" s="26"/>
      <c r="S31" s="27"/>
      <c r="T31" s="27"/>
      <c r="U31" s="27"/>
      <c r="V31" s="27"/>
      <c r="W31" s="26"/>
      <c r="X31" s="26"/>
      <c r="Y31" s="26"/>
      <c r="Z31" s="26"/>
      <c r="AA31" s="26"/>
      <c r="AB31" s="26"/>
      <c r="AC31" s="26"/>
      <c r="AD31" s="26"/>
    </row>
    <row r="32" spans="1:30" x14ac:dyDescent="0.2">
      <c r="A32" s="23">
        <v>19</v>
      </c>
      <c r="B32" s="24" t="s">
        <v>14</v>
      </c>
      <c r="C32" s="25">
        <v>3557921.89</v>
      </c>
      <c r="D32" s="25">
        <v>1459742.13</v>
      </c>
      <c r="E32" s="25">
        <v>92406.73</v>
      </c>
      <c r="F32" s="25">
        <v>0</v>
      </c>
      <c r="G32" s="25">
        <v>17931.190000000002</v>
      </c>
      <c r="H32" s="25">
        <v>98954.99</v>
      </c>
      <c r="I32" s="25">
        <v>194190.04</v>
      </c>
      <c r="J32" s="25">
        <v>134530.41</v>
      </c>
      <c r="K32" s="25">
        <v>3071828</v>
      </c>
      <c r="L32" s="25">
        <f t="shared" si="0"/>
        <v>8627505.3800000008</v>
      </c>
      <c r="N32" s="26"/>
      <c r="O32" s="26"/>
      <c r="P32" s="26"/>
      <c r="Q32" s="26"/>
      <c r="R32" s="26"/>
      <c r="S32" s="27"/>
      <c r="T32" s="27"/>
      <c r="U32" s="27"/>
      <c r="V32" s="27"/>
      <c r="W32" s="26"/>
      <c r="X32" s="26"/>
      <c r="Y32" s="26"/>
      <c r="Z32" s="26"/>
      <c r="AA32" s="26"/>
      <c r="AB32" s="26"/>
      <c r="AC32" s="26"/>
      <c r="AD32" s="26"/>
    </row>
    <row r="33" spans="1:30" x14ac:dyDescent="0.2">
      <c r="A33" s="23">
        <v>20</v>
      </c>
      <c r="B33" s="24" t="s">
        <v>15</v>
      </c>
      <c r="C33" s="25">
        <v>3357267.04</v>
      </c>
      <c r="D33" s="25">
        <v>1260507.3600000001</v>
      </c>
      <c r="E33" s="25">
        <v>104992.89</v>
      </c>
      <c r="F33" s="25">
        <v>0</v>
      </c>
      <c r="G33" s="25">
        <v>27671.61</v>
      </c>
      <c r="H33" s="25">
        <v>154503.96</v>
      </c>
      <c r="I33" s="25">
        <v>274417.36</v>
      </c>
      <c r="J33" s="25">
        <v>206874.82</v>
      </c>
      <c r="K33" s="25">
        <v>651468</v>
      </c>
      <c r="L33" s="25">
        <f t="shared" si="0"/>
        <v>6037703.040000001</v>
      </c>
      <c r="N33" s="26"/>
      <c r="O33" s="26"/>
      <c r="P33" s="26"/>
      <c r="Q33" s="26"/>
      <c r="R33" s="26"/>
      <c r="S33" s="27"/>
      <c r="T33" s="27"/>
      <c r="U33" s="27"/>
      <c r="V33" s="27"/>
      <c r="W33" s="26"/>
      <c r="X33" s="26"/>
      <c r="Y33" s="26"/>
      <c r="Z33" s="26"/>
      <c r="AA33" s="26"/>
      <c r="AB33" s="26"/>
      <c r="AC33" s="26"/>
      <c r="AD33" s="26"/>
    </row>
    <row r="34" spans="1:30" x14ac:dyDescent="0.2">
      <c r="A34" s="88" t="s">
        <v>0</v>
      </c>
      <c r="B34" s="89"/>
      <c r="C34" s="28">
        <f>SUM(C14:C33)</f>
        <v>98818525.580000013</v>
      </c>
      <c r="D34" s="28">
        <f t="shared" ref="D34:L34" si="1">SUM(D14:D33)</f>
        <v>39414609</v>
      </c>
      <c r="E34" s="28">
        <f t="shared" si="1"/>
        <v>2221169.6300000004</v>
      </c>
      <c r="F34" s="28">
        <f>SUM(F14:F33)</f>
        <v>2309.9700000000003</v>
      </c>
      <c r="G34" s="28">
        <f t="shared" si="1"/>
        <v>616868.77999999991</v>
      </c>
      <c r="H34" s="28">
        <f t="shared" si="1"/>
        <v>3802484.4800000004</v>
      </c>
      <c r="I34" s="28">
        <f t="shared" si="1"/>
        <v>7055061.5300000012</v>
      </c>
      <c r="J34" s="28">
        <f t="shared" si="1"/>
        <v>4575413.4800000004</v>
      </c>
      <c r="K34" s="28">
        <f t="shared" si="1"/>
        <v>33593436</v>
      </c>
      <c r="L34" s="28">
        <f t="shared" si="1"/>
        <v>190099878.44999999</v>
      </c>
      <c r="N34" s="29"/>
      <c r="O34" s="29"/>
      <c r="P34" s="29"/>
      <c r="Q34" s="29"/>
      <c r="R34" s="26"/>
      <c r="S34" s="27"/>
      <c r="T34" s="27"/>
      <c r="U34" s="27"/>
      <c r="V34" s="27"/>
      <c r="W34" s="26"/>
      <c r="X34" s="26"/>
      <c r="Y34" s="26"/>
      <c r="Z34" s="26"/>
      <c r="AA34" s="26"/>
      <c r="AB34" s="26"/>
      <c r="AC34" s="26"/>
      <c r="AD34" s="26"/>
    </row>
    <row r="35" spans="1:30" x14ac:dyDescent="0.2"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ht="12.75" customHeight="1" x14ac:dyDescent="0.2"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</row>
    <row r="37" spans="1:30" x14ac:dyDescent="0.2">
      <c r="B37" s="33" t="s">
        <v>19</v>
      </c>
      <c r="F37" s="34"/>
      <c r="G37" s="33"/>
      <c r="H37" s="33"/>
      <c r="I37" s="33"/>
      <c r="J37" s="33"/>
      <c r="K37" s="33"/>
    </row>
    <row r="38" spans="1:30" x14ac:dyDescent="0.2">
      <c r="B38" s="33" t="s">
        <v>19</v>
      </c>
      <c r="C38" s="37"/>
      <c r="F38" s="34"/>
      <c r="G38" s="33"/>
      <c r="H38" s="33"/>
      <c r="I38" s="33"/>
      <c r="J38" s="33"/>
      <c r="K38" s="33"/>
    </row>
    <row r="39" spans="1:30" x14ac:dyDescent="0.2">
      <c r="B39" s="33"/>
      <c r="C39" s="38"/>
      <c r="F39" s="34"/>
      <c r="G39" s="33"/>
      <c r="H39" s="33"/>
      <c r="I39" s="39"/>
      <c r="J39" s="39"/>
      <c r="K39" s="39"/>
      <c r="L39" s="39"/>
    </row>
    <row r="40" spans="1:30" x14ac:dyDescent="0.2">
      <c r="B40" s="33" t="s">
        <v>19</v>
      </c>
      <c r="C40" s="38"/>
      <c r="F40" s="34"/>
      <c r="G40" s="33"/>
      <c r="H40" s="33"/>
      <c r="I40" s="33"/>
      <c r="J40" s="33"/>
      <c r="K40" s="33"/>
    </row>
    <row r="41" spans="1:30" x14ac:dyDescent="0.2">
      <c r="B41" s="33"/>
      <c r="C41" s="37"/>
      <c r="G41" s="33"/>
      <c r="H41" s="33"/>
      <c r="I41" s="33"/>
      <c r="J41" s="33"/>
      <c r="K41" s="33"/>
    </row>
    <row r="42" spans="1:30" x14ac:dyDescent="0.2">
      <c r="B42" s="33"/>
      <c r="C42" s="38"/>
      <c r="G42" s="33"/>
      <c r="H42" s="33"/>
      <c r="I42" s="33"/>
      <c r="J42" s="33"/>
      <c r="K42" s="33"/>
    </row>
    <row r="43" spans="1:30" x14ac:dyDescent="0.2">
      <c r="B43" s="33"/>
      <c r="C43" s="38"/>
      <c r="G43" s="33"/>
      <c r="H43" s="33"/>
      <c r="I43" s="33"/>
      <c r="J43" s="33"/>
      <c r="K43" s="33"/>
    </row>
    <row r="44" spans="1:30" x14ac:dyDescent="0.2">
      <c r="C44" s="38"/>
      <c r="F44" s="34"/>
      <c r="G44" s="33"/>
      <c r="H44" s="33"/>
      <c r="I44" s="33"/>
      <c r="J44" s="33"/>
      <c r="K44" s="33"/>
    </row>
    <row r="45" spans="1:30" x14ac:dyDescent="0.2">
      <c r="C45" s="38"/>
      <c r="G45" s="33"/>
      <c r="H45" s="33"/>
      <c r="I45" s="33"/>
      <c r="J45" s="33"/>
      <c r="K45" s="33"/>
    </row>
    <row r="46" spans="1:30" x14ac:dyDescent="0.2">
      <c r="C46" s="34"/>
    </row>
    <row r="47" spans="1:30" x14ac:dyDescent="0.2">
      <c r="C47" s="33"/>
    </row>
  </sheetData>
  <mergeCells count="16">
    <mergeCell ref="A34:B34"/>
    <mergeCell ref="H11:H13"/>
    <mergeCell ref="I11:I13"/>
    <mergeCell ref="J11:J13"/>
    <mergeCell ref="K11:K13"/>
    <mergeCell ref="L11:L13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</mergeCells>
  <printOptions horizontalCentered="1"/>
  <pageMargins left="0.70866141732283472" right="0.19685039370078741" top="0.98425196850393704" bottom="0.98425196850393704" header="0" footer="0"/>
  <pageSetup scale="91" orientation="landscape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L34"/>
  <sheetViews>
    <sheetView workbookViewId="0">
      <selection activeCell="A7" sqref="A7:L9"/>
    </sheetView>
  </sheetViews>
  <sheetFormatPr baseColWidth="10" defaultRowHeight="12.75" x14ac:dyDescent="0.2"/>
  <cols>
    <col min="1" max="1" width="4.140625" style="16" bestFit="1" customWidth="1"/>
    <col min="2" max="2" width="17.7109375" style="16" customWidth="1"/>
    <col min="3" max="3" width="13.42578125" style="16" customWidth="1"/>
    <col min="4" max="4" width="10.5703125" style="16" customWidth="1"/>
    <col min="5" max="5" width="11.7109375" style="16" customWidth="1"/>
    <col min="6" max="6" width="9" style="16" customWidth="1"/>
    <col min="7" max="7" width="11" style="16" customWidth="1"/>
    <col min="8" max="8" width="11.7109375" style="16" customWidth="1"/>
    <col min="9" max="9" width="12.28515625" style="16" customWidth="1"/>
    <col min="10" max="10" width="9.5703125" style="16" customWidth="1"/>
    <col min="11" max="11" width="9.28515625" style="16" customWidth="1"/>
    <col min="12" max="12" width="11.42578125" style="16" customWidth="1"/>
    <col min="13" max="16384" width="11.42578125" style="16"/>
  </cols>
  <sheetData>
    <row r="3" spans="1:12" ht="16.5" x14ac:dyDescent="0.25">
      <c r="A3" s="90" t="s">
        <v>20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13.5" customHeight="1" x14ac:dyDescent="0.2">
      <c r="A4" s="91" t="s">
        <v>24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ht="13.5" customHeight="1" x14ac:dyDescent="0.2">
      <c r="A5" s="92" t="s">
        <v>23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ht="13.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3.5" customHeight="1" x14ac:dyDescent="0.2"/>
    <row r="8" spans="1:12" x14ac:dyDescent="0.2">
      <c r="B8" s="33" t="s">
        <v>19</v>
      </c>
      <c r="F8" s="34"/>
      <c r="G8" s="33"/>
      <c r="H8" s="33"/>
      <c r="I8" s="33"/>
      <c r="J8" s="33"/>
      <c r="K8" s="33"/>
    </row>
    <row r="9" spans="1:12" x14ac:dyDescent="0.2">
      <c r="A9" s="93" t="s">
        <v>45</v>
      </c>
      <c r="B9" s="93"/>
      <c r="C9" s="93"/>
      <c r="D9" s="93"/>
      <c r="E9" s="93"/>
      <c r="F9" s="93"/>
      <c r="G9" s="33"/>
      <c r="H9" s="33"/>
      <c r="I9" s="33"/>
      <c r="J9" s="33"/>
      <c r="K9" s="33"/>
    </row>
    <row r="10" spans="1:12" x14ac:dyDescent="0.2">
      <c r="F10" s="19" t="s">
        <v>26</v>
      </c>
      <c r="G10" s="33"/>
      <c r="H10" s="33"/>
      <c r="I10" s="33"/>
      <c r="J10" s="33"/>
      <c r="K10" s="33"/>
    </row>
    <row r="11" spans="1:12" ht="15" customHeight="1" x14ac:dyDescent="0.2">
      <c r="A11" s="20" t="s">
        <v>1</v>
      </c>
      <c r="B11" s="94" t="s">
        <v>39</v>
      </c>
      <c r="C11" s="85" t="s">
        <v>30</v>
      </c>
      <c r="D11" s="85" t="s">
        <v>31</v>
      </c>
      <c r="E11" s="85" t="s">
        <v>29</v>
      </c>
      <c r="F11" s="85" t="s">
        <v>0</v>
      </c>
      <c r="G11" s="33"/>
      <c r="H11" s="33"/>
      <c r="I11" s="33"/>
      <c r="J11" s="33"/>
      <c r="K11" s="33"/>
    </row>
    <row r="12" spans="1:12" ht="15" customHeight="1" x14ac:dyDescent="0.2">
      <c r="A12" s="21" t="s">
        <v>2</v>
      </c>
      <c r="B12" s="95"/>
      <c r="C12" s="86"/>
      <c r="D12" s="86"/>
      <c r="E12" s="86"/>
      <c r="F12" s="86"/>
      <c r="G12" s="33"/>
      <c r="H12" s="33"/>
      <c r="I12" s="33"/>
      <c r="J12" s="33"/>
      <c r="K12" s="33"/>
    </row>
    <row r="13" spans="1:12" ht="15" customHeight="1" x14ac:dyDescent="0.2">
      <c r="A13" s="22" t="s">
        <v>3</v>
      </c>
      <c r="B13" s="96"/>
      <c r="C13" s="87"/>
      <c r="D13" s="87"/>
      <c r="E13" s="87"/>
      <c r="F13" s="87"/>
      <c r="G13" s="33"/>
      <c r="H13" s="33"/>
      <c r="I13" s="33"/>
      <c r="J13" s="33"/>
      <c r="K13" s="33"/>
    </row>
    <row r="14" spans="1:12" ht="12.75" customHeight="1" x14ac:dyDescent="0.2">
      <c r="A14" s="23">
        <v>1</v>
      </c>
      <c r="B14" s="24" t="s">
        <v>5</v>
      </c>
      <c r="C14" s="25">
        <v>-132265.69</v>
      </c>
      <c r="D14" s="25">
        <v>-16945.61</v>
      </c>
      <c r="E14" s="25">
        <v>-732.62</v>
      </c>
      <c r="F14" s="25">
        <f t="shared" ref="F14:F33" si="0">SUM(C14:E14)</f>
        <v>-149943.91999999998</v>
      </c>
      <c r="G14" s="33"/>
      <c r="H14" s="33"/>
      <c r="I14" s="33"/>
      <c r="J14" s="33"/>
      <c r="K14" s="33"/>
    </row>
    <row r="15" spans="1:12" ht="12.75" customHeight="1" x14ac:dyDescent="0.2">
      <c r="A15" s="23">
        <v>2</v>
      </c>
      <c r="B15" s="24" t="s">
        <v>6</v>
      </c>
      <c r="C15" s="25">
        <v>-99070.3</v>
      </c>
      <c r="D15" s="25">
        <v>-6476.66</v>
      </c>
      <c r="E15" s="25">
        <v>-101.18</v>
      </c>
      <c r="F15" s="25">
        <f t="shared" si="0"/>
        <v>-105648.14</v>
      </c>
      <c r="G15" s="33"/>
      <c r="H15" s="33"/>
      <c r="I15" s="33"/>
      <c r="J15" s="33"/>
      <c r="K15" s="33"/>
    </row>
    <row r="16" spans="1:12" ht="12.75" customHeight="1" x14ac:dyDescent="0.2">
      <c r="A16" s="23">
        <v>3</v>
      </c>
      <c r="B16" s="24" t="s">
        <v>21</v>
      </c>
      <c r="C16" s="25">
        <v>-92101.15</v>
      </c>
      <c r="D16" s="25">
        <v>-5151.87</v>
      </c>
      <c r="E16" s="25">
        <v>-67.510000000000005</v>
      </c>
      <c r="F16" s="25">
        <f t="shared" si="0"/>
        <v>-97320.529999999984</v>
      </c>
    </row>
    <row r="17" spans="1:8" ht="12.75" customHeight="1" x14ac:dyDescent="0.2">
      <c r="A17" s="23">
        <v>4</v>
      </c>
      <c r="B17" s="24" t="s">
        <v>22</v>
      </c>
      <c r="C17" s="25">
        <v>-268385.34999999998</v>
      </c>
      <c r="D17" s="25">
        <v>-137735.75</v>
      </c>
      <c r="E17" s="25">
        <v>-37615.699999999997</v>
      </c>
      <c r="F17" s="25">
        <f t="shared" si="0"/>
        <v>-443736.8</v>
      </c>
    </row>
    <row r="18" spans="1:8" ht="12.75" customHeight="1" x14ac:dyDescent="0.2">
      <c r="A18" s="23">
        <v>5</v>
      </c>
      <c r="B18" s="24" t="s">
        <v>7</v>
      </c>
      <c r="C18" s="25">
        <v>-176509.93</v>
      </c>
      <c r="D18" s="25">
        <v>-42112.49</v>
      </c>
      <c r="E18" s="25">
        <v>-4671.75</v>
      </c>
      <c r="F18" s="25">
        <f t="shared" si="0"/>
        <v>-223294.16999999998</v>
      </c>
    </row>
    <row r="19" spans="1:8" x14ac:dyDescent="0.2">
      <c r="A19" s="23">
        <v>6</v>
      </c>
      <c r="B19" s="24" t="s">
        <v>17</v>
      </c>
      <c r="C19" s="25">
        <v>-123283.71</v>
      </c>
      <c r="D19" s="25">
        <v>-9520.26</v>
      </c>
      <c r="E19" s="25">
        <v>-4.3099999999999996</v>
      </c>
      <c r="F19" s="25">
        <f t="shared" si="0"/>
        <v>-132808.28</v>
      </c>
      <c r="H19" s="16" t="s">
        <v>19</v>
      </c>
    </row>
    <row r="20" spans="1:8" x14ac:dyDescent="0.2">
      <c r="A20" s="23">
        <v>7</v>
      </c>
      <c r="B20" s="24" t="s">
        <v>18</v>
      </c>
      <c r="C20" s="25">
        <v>-114278.91</v>
      </c>
      <c r="D20" s="25">
        <v>-3279.33</v>
      </c>
      <c r="E20" s="25">
        <v>-4.32</v>
      </c>
      <c r="F20" s="25">
        <f t="shared" si="0"/>
        <v>-117562.56000000001</v>
      </c>
    </row>
    <row r="21" spans="1:8" ht="12.75" customHeight="1" x14ac:dyDescent="0.2">
      <c r="A21" s="23">
        <v>8</v>
      </c>
      <c r="B21" s="24" t="s">
        <v>8</v>
      </c>
      <c r="C21" s="25">
        <v>-102678.82</v>
      </c>
      <c r="D21" s="25">
        <v>-14759.34</v>
      </c>
      <c r="E21" s="25">
        <v>-576.92999999999995</v>
      </c>
      <c r="F21" s="25">
        <f t="shared" si="0"/>
        <v>-118015.09</v>
      </c>
    </row>
    <row r="22" spans="1:8" x14ac:dyDescent="0.2">
      <c r="A22" s="23">
        <v>9</v>
      </c>
      <c r="B22" s="24" t="s">
        <v>9</v>
      </c>
      <c r="C22" s="25">
        <v>-99915.17</v>
      </c>
      <c r="D22" s="25">
        <v>-6597.06</v>
      </c>
      <c r="E22" s="25">
        <v>-88.47</v>
      </c>
      <c r="F22" s="25">
        <f t="shared" si="0"/>
        <v>-106600.7</v>
      </c>
    </row>
    <row r="23" spans="1:8" x14ac:dyDescent="0.2">
      <c r="A23" s="23">
        <v>10</v>
      </c>
      <c r="B23" s="24" t="s">
        <v>16</v>
      </c>
      <c r="C23" s="25">
        <v>-87788.27</v>
      </c>
      <c r="D23" s="25">
        <v>-4104.26</v>
      </c>
      <c r="E23" s="25">
        <v>-13.8</v>
      </c>
      <c r="F23" s="25">
        <f t="shared" si="0"/>
        <v>-91906.33</v>
      </c>
    </row>
    <row r="24" spans="1:8" ht="12.75" customHeight="1" x14ac:dyDescent="0.2">
      <c r="A24" s="23">
        <v>11</v>
      </c>
      <c r="B24" s="24" t="s">
        <v>10</v>
      </c>
      <c r="C24" s="25">
        <v>-135151.93</v>
      </c>
      <c r="D24" s="25">
        <v>-10585.85</v>
      </c>
      <c r="E24" s="25">
        <v>-109.06</v>
      </c>
      <c r="F24" s="25">
        <f t="shared" si="0"/>
        <v>-145846.84</v>
      </c>
    </row>
    <row r="25" spans="1:8" x14ac:dyDescent="0.2">
      <c r="A25" s="23">
        <v>12</v>
      </c>
      <c r="B25" s="24" t="s">
        <v>11</v>
      </c>
      <c r="C25" s="25">
        <v>-95184.55</v>
      </c>
      <c r="D25" s="25">
        <v>-7459.61</v>
      </c>
      <c r="E25" s="25">
        <v>-67.010000000000005</v>
      </c>
      <c r="F25" s="25">
        <f t="shared" si="0"/>
        <v>-102711.17</v>
      </c>
    </row>
    <row r="26" spans="1:8" x14ac:dyDescent="0.2">
      <c r="A26" s="23">
        <v>13</v>
      </c>
      <c r="B26" s="24" t="s">
        <v>12</v>
      </c>
      <c r="C26" s="25">
        <v>-110925.46</v>
      </c>
      <c r="D26" s="25">
        <v>-14170.37</v>
      </c>
      <c r="E26" s="25">
        <v>-284.88</v>
      </c>
      <c r="F26" s="25">
        <f t="shared" si="0"/>
        <v>-125380.71</v>
      </c>
    </row>
    <row r="27" spans="1:8" ht="12.75" customHeight="1" x14ac:dyDescent="0.2">
      <c r="A27" s="23">
        <v>14</v>
      </c>
      <c r="B27" s="24" t="s">
        <v>37</v>
      </c>
      <c r="C27" s="25">
        <v>-81592.990000000005</v>
      </c>
      <c r="D27" s="25">
        <v>-2793.73</v>
      </c>
      <c r="E27" s="25">
        <v>-15.81</v>
      </c>
      <c r="F27" s="25">
        <f t="shared" si="0"/>
        <v>-84402.53</v>
      </c>
    </row>
    <row r="28" spans="1:8" ht="12.75" customHeight="1" x14ac:dyDescent="0.2">
      <c r="A28" s="23">
        <v>15</v>
      </c>
      <c r="B28" s="24" t="s">
        <v>28</v>
      </c>
      <c r="C28" s="25">
        <v>-106821.87</v>
      </c>
      <c r="D28" s="25">
        <v>-7609.21</v>
      </c>
      <c r="E28" s="25">
        <v>-92.98</v>
      </c>
      <c r="F28" s="25">
        <f t="shared" si="0"/>
        <v>-114524.06</v>
      </c>
    </row>
    <row r="29" spans="1:8" ht="12.75" customHeight="1" x14ac:dyDescent="0.2">
      <c r="A29" s="23">
        <v>16</v>
      </c>
      <c r="B29" s="24" t="s">
        <v>25</v>
      </c>
      <c r="C29" s="25">
        <v>-214275.62</v>
      </c>
      <c r="D29" s="25">
        <v>-34886.57</v>
      </c>
      <c r="E29" s="25">
        <v>-2499.3000000000002</v>
      </c>
      <c r="F29" s="25">
        <f t="shared" si="0"/>
        <v>-251661.49</v>
      </c>
    </row>
    <row r="30" spans="1:8" x14ac:dyDescent="0.2">
      <c r="A30" s="23">
        <v>17</v>
      </c>
      <c r="B30" s="24" t="s">
        <v>13</v>
      </c>
      <c r="C30" s="25">
        <v>-184376.44</v>
      </c>
      <c r="D30" s="25">
        <v>-17053.16</v>
      </c>
      <c r="E30" s="25">
        <v>-706.5</v>
      </c>
      <c r="F30" s="25">
        <f t="shared" si="0"/>
        <v>-202136.1</v>
      </c>
    </row>
    <row r="31" spans="1:8" x14ac:dyDescent="0.2">
      <c r="A31" s="23">
        <v>18</v>
      </c>
      <c r="B31" s="24" t="s">
        <v>4</v>
      </c>
      <c r="C31" s="25">
        <v>-711438.96</v>
      </c>
      <c r="D31" s="25">
        <v>-218534.53</v>
      </c>
      <c r="E31" s="25">
        <v>-126352.63</v>
      </c>
      <c r="F31" s="25">
        <f t="shared" si="0"/>
        <v>-1056326.1200000001</v>
      </c>
    </row>
    <row r="32" spans="1:8" x14ac:dyDescent="0.2">
      <c r="A32" s="23">
        <v>19</v>
      </c>
      <c r="B32" s="24" t="s">
        <v>14</v>
      </c>
      <c r="C32" s="25">
        <v>-113076.28</v>
      </c>
      <c r="D32" s="25">
        <v>-10367.790000000001</v>
      </c>
      <c r="E32" s="25">
        <v>-182.07</v>
      </c>
      <c r="F32" s="25">
        <f t="shared" si="0"/>
        <v>-123626.14000000001</v>
      </c>
    </row>
    <row r="33" spans="1:6" x14ac:dyDescent="0.2">
      <c r="A33" s="23">
        <v>20</v>
      </c>
      <c r="B33" s="24" t="s">
        <v>15</v>
      </c>
      <c r="C33" s="25">
        <v>-143663.62</v>
      </c>
      <c r="D33" s="25">
        <v>-29429.34</v>
      </c>
      <c r="E33" s="25">
        <v>-2280.85</v>
      </c>
      <c r="F33" s="25">
        <f t="shared" si="0"/>
        <v>-175373.81</v>
      </c>
    </row>
    <row r="34" spans="1:6" x14ac:dyDescent="0.2">
      <c r="A34" s="88" t="s">
        <v>0</v>
      </c>
      <c r="B34" s="89"/>
      <c r="C34" s="28">
        <f>SUM(C14:C33)</f>
        <v>-3192785.0199999996</v>
      </c>
      <c r="D34" s="28">
        <f t="shared" ref="D34:F34" si="1">SUM(D14:D33)</f>
        <v>-599572.79</v>
      </c>
      <c r="E34" s="28">
        <f t="shared" si="1"/>
        <v>-176467.68000000002</v>
      </c>
      <c r="F34" s="28">
        <f t="shared" si="1"/>
        <v>-3968825.4900000007</v>
      </c>
    </row>
  </sheetData>
  <mergeCells count="10">
    <mergeCell ref="A3:L3"/>
    <mergeCell ref="A4:L4"/>
    <mergeCell ref="A5:L5"/>
    <mergeCell ref="A34:B34"/>
    <mergeCell ref="A9:F9"/>
    <mergeCell ref="B11:B13"/>
    <mergeCell ref="C11:C13"/>
    <mergeCell ref="D11:D13"/>
    <mergeCell ref="E11:E13"/>
    <mergeCell ref="F11:F13"/>
  </mergeCells>
  <printOptions horizontalCentered="1"/>
  <pageMargins left="0.3" right="0.19685039370078741" top="0.13" bottom="0.13" header="0" footer="0"/>
  <pageSetup orientation="landscape" horizontalDpi="4294967294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AD47"/>
  <sheetViews>
    <sheetView workbookViewId="0">
      <selection activeCell="A7" sqref="A7:L9"/>
    </sheetView>
  </sheetViews>
  <sheetFormatPr baseColWidth="10" defaultRowHeight="12.75" x14ac:dyDescent="0.2"/>
  <cols>
    <col min="1" max="1" width="4.140625" style="16" bestFit="1" customWidth="1"/>
    <col min="2" max="2" width="17.7109375" style="16" customWidth="1"/>
    <col min="3" max="3" width="13.42578125" style="16" customWidth="1"/>
    <col min="4" max="4" width="10.5703125" style="16" customWidth="1"/>
    <col min="5" max="5" width="10.7109375" style="16" customWidth="1"/>
    <col min="6" max="6" width="9" style="16" customWidth="1"/>
    <col min="7" max="7" width="11" style="16" customWidth="1"/>
    <col min="8" max="8" width="11.7109375" style="16" customWidth="1"/>
    <col min="9" max="9" width="12.28515625" style="16" customWidth="1"/>
    <col min="10" max="10" width="9.5703125" style="16" customWidth="1"/>
    <col min="11" max="11" width="9.28515625" style="16" customWidth="1"/>
    <col min="12" max="12" width="11.42578125" style="16" customWidth="1"/>
    <col min="13" max="16384" width="11.42578125" style="16"/>
  </cols>
  <sheetData>
    <row r="3" spans="1:30" ht="16.5" x14ac:dyDescent="0.25">
      <c r="A3" s="90" t="s">
        <v>20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30" ht="13.5" customHeight="1" x14ac:dyDescent="0.2">
      <c r="A4" s="91" t="s">
        <v>24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30" ht="13.5" customHeight="1" x14ac:dyDescent="0.2">
      <c r="A5" s="92" t="s">
        <v>23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30" ht="13.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30" ht="13.5" customHeight="1" x14ac:dyDescent="0.2"/>
    <row r="8" spans="1:30" ht="13.5" customHeight="1" x14ac:dyDescent="0.2">
      <c r="A8" s="93" t="s">
        <v>44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30" ht="13.5" customHeight="1" x14ac:dyDescent="0.2">
      <c r="A9" s="93" t="s">
        <v>47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</row>
    <row r="10" spans="1:30" ht="13.5" customHeight="1" x14ac:dyDescent="0.2">
      <c r="L10" s="19" t="s">
        <v>26</v>
      </c>
    </row>
    <row r="11" spans="1:30" ht="15" customHeight="1" x14ac:dyDescent="0.2">
      <c r="A11" s="20" t="s">
        <v>1</v>
      </c>
      <c r="B11" s="94" t="s">
        <v>39</v>
      </c>
      <c r="C11" s="85" t="s">
        <v>30</v>
      </c>
      <c r="D11" s="85" t="s">
        <v>31</v>
      </c>
      <c r="E11" s="85" t="s">
        <v>32</v>
      </c>
      <c r="F11" s="85" t="s">
        <v>36</v>
      </c>
      <c r="G11" s="85" t="s">
        <v>33</v>
      </c>
      <c r="H11" s="85" t="s">
        <v>29</v>
      </c>
      <c r="I11" s="85" t="s">
        <v>34</v>
      </c>
      <c r="J11" s="85" t="s">
        <v>35</v>
      </c>
      <c r="K11" s="85" t="s">
        <v>38</v>
      </c>
      <c r="L11" s="85" t="s">
        <v>0</v>
      </c>
    </row>
    <row r="12" spans="1:30" ht="15" customHeight="1" x14ac:dyDescent="0.2">
      <c r="A12" s="21" t="s">
        <v>2</v>
      </c>
      <c r="B12" s="95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30" ht="15" customHeight="1" x14ac:dyDescent="0.2">
      <c r="A13" s="22" t="s">
        <v>3</v>
      </c>
      <c r="B13" s="96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30" ht="13.5" customHeight="1" x14ac:dyDescent="0.2">
      <c r="A14" s="23">
        <v>1</v>
      </c>
      <c r="B14" s="24" t="s">
        <v>5</v>
      </c>
      <c r="C14" s="25">
        <f>Marzo!C14+'FEIEF 2016'!C14</f>
        <v>3451201.54</v>
      </c>
      <c r="D14" s="25">
        <f>Marzo!D14+'FEIEF 2016'!D14</f>
        <v>1337360.26</v>
      </c>
      <c r="E14" s="25">
        <f>Marzo!E14</f>
        <v>94984.62</v>
      </c>
      <c r="F14" s="25">
        <f>Marzo!F14</f>
        <v>0</v>
      </c>
      <c r="G14" s="25">
        <f>Marzo!G14</f>
        <v>22512.06</v>
      </c>
      <c r="H14" s="25">
        <f>Marzo!H14+'FEIEF 2016'!E14</f>
        <v>120939.02</v>
      </c>
      <c r="I14" s="25">
        <f>Marzo!I14</f>
        <v>266748.40000000002</v>
      </c>
      <c r="J14" s="25">
        <f>Marzo!J14</f>
        <v>163717.16</v>
      </c>
      <c r="K14" s="25">
        <f>Marzo!K14</f>
        <v>1118400</v>
      </c>
      <c r="L14" s="25">
        <f t="shared" ref="L14:L33" si="0">SUM(C14:K14)</f>
        <v>6575863.0599999996</v>
      </c>
      <c r="N14" s="26"/>
      <c r="O14" s="26"/>
      <c r="P14" s="26"/>
      <c r="Q14" s="26"/>
      <c r="R14" s="26"/>
      <c r="S14" s="27"/>
      <c r="T14" s="27"/>
      <c r="U14" s="27"/>
      <c r="V14" s="27"/>
      <c r="W14" s="26"/>
      <c r="X14" s="26"/>
      <c r="Y14" s="26"/>
      <c r="Z14" s="26"/>
      <c r="AA14" s="26"/>
      <c r="AB14" s="26"/>
      <c r="AC14" s="26"/>
      <c r="AD14" s="26"/>
    </row>
    <row r="15" spans="1:30" ht="13.5" customHeight="1" x14ac:dyDescent="0.2">
      <c r="A15" s="23">
        <v>2</v>
      </c>
      <c r="B15" s="24" t="s">
        <v>6</v>
      </c>
      <c r="C15" s="25">
        <f>Marzo!C15+'FEIEF 2016'!C15</f>
        <v>2425659.1800000002</v>
      </c>
      <c r="D15" s="25">
        <f>Marzo!D15+'FEIEF 2016'!D15</f>
        <v>889208.9</v>
      </c>
      <c r="E15" s="25">
        <f>Marzo!E15</f>
        <v>122886.42</v>
      </c>
      <c r="F15" s="25">
        <f>Marzo!F15</f>
        <v>0</v>
      </c>
      <c r="G15" s="25">
        <f>Marzo!G15</f>
        <v>17677.47</v>
      </c>
      <c r="H15" s="25">
        <f>Marzo!H15+'FEIEF 2016'!E15</f>
        <v>49193.61</v>
      </c>
      <c r="I15" s="25">
        <f>Marzo!I15</f>
        <v>121963.91</v>
      </c>
      <c r="J15" s="25">
        <f>Marzo!J15</f>
        <v>67157.38</v>
      </c>
      <c r="K15" s="25">
        <f>Marzo!K15</f>
        <v>32739</v>
      </c>
      <c r="L15" s="25">
        <f t="shared" si="0"/>
        <v>3726485.87</v>
      </c>
      <c r="N15" s="26"/>
      <c r="O15" s="26"/>
      <c r="P15" s="26"/>
      <c r="Q15" s="26"/>
      <c r="R15" s="26"/>
      <c r="S15" s="27"/>
      <c r="T15" s="27"/>
      <c r="U15" s="27"/>
      <c r="V15" s="27"/>
      <c r="W15" s="26"/>
      <c r="X15" s="26"/>
      <c r="Y15" s="26"/>
      <c r="Z15" s="26"/>
      <c r="AA15" s="26"/>
      <c r="AB15" s="26"/>
      <c r="AC15" s="26"/>
      <c r="AD15" s="26"/>
    </row>
    <row r="16" spans="1:30" ht="13.5" customHeight="1" x14ac:dyDescent="0.2">
      <c r="A16" s="23">
        <v>3</v>
      </c>
      <c r="B16" s="24" t="s">
        <v>21</v>
      </c>
      <c r="C16" s="25">
        <f>Marzo!C16+'FEIEF 2016'!C16</f>
        <v>2305838.81</v>
      </c>
      <c r="D16" s="25">
        <f>Marzo!D16+'FEIEF 2016'!D16</f>
        <v>834243.44000000006</v>
      </c>
      <c r="E16" s="25">
        <f>Marzo!E16</f>
        <v>128042.18</v>
      </c>
      <c r="F16" s="25">
        <f>Marzo!F16</f>
        <v>0</v>
      </c>
      <c r="G16" s="25">
        <f>Marzo!G16</f>
        <v>17150</v>
      </c>
      <c r="H16" s="25">
        <f>Marzo!H16+'FEIEF 2016'!E16</f>
        <v>35989.79</v>
      </c>
      <c r="I16" s="25">
        <f>Marzo!I16</f>
        <v>103796.4</v>
      </c>
      <c r="J16" s="25">
        <f>Marzo!J16</f>
        <v>49179.87</v>
      </c>
      <c r="K16" s="25">
        <f>Marzo!K16</f>
        <v>0</v>
      </c>
      <c r="L16" s="25">
        <f t="shared" si="0"/>
        <v>3474240.49</v>
      </c>
      <c r="N16" s="26"/>
      <c r="O16" s="26"/>
      <c r="P16" s="26"/>
      <c r="Q16" s="26"/>
      <c r="R16" s="26"/>
      <c r="S16" s="27"/>
      <c r="T16" s="27"/>
      <c r="U16" s="27"/>
      <c r="V16" s="27"/>
      <c r="W16" s="26"/>
      <c r="X16" s="26"/>
      <c r="Y16" s="26"/>
      <c r="Z16" s="26"/>
      <c r="AA16" s="26"/>
      <c r="AB16" s="26"/>
      <c r="AC16" s="26"/>
      <c r="AD16" s="26"/>
    </row>
    <row r="17" spans="1:30" ht="13.5" customHeight="1" x14ac:dyDescent="0.2">
      <c r="A17" s="23">
        <v>4</v>
      </c>
      <c r="B17" s="24" t="s">
        <v>22</v>
      </c>
      <c r="C17" s="25">
        <f>Marzo!C17+'FEIEF 2016'!C17</f>
        <v>3738539.37</v>
      </c>
      <c r="D17" s="25">
        <f>Marzo!D17+'FEIEF 2016'!D17</f>
        <v>1767563.22</v>
      </c>
      <c r="E17" s="25">
        <f>Marzo!E17</f>
        <v>112271.6</v>
      </c>
      <c r="F17" s="25">
        <f>Marzo!F17</f>
        <v>991.97</v>
      </c>
      <c r="G17" s="25">
        <f>Marzo!G17</f>
        <v>53115.55</v>
      </c>
      <c r="H17" s="25">
        <f>Marzo!H17+'FEIEF 2016'!E17</f>
        <v>356935.01999999996</v>
      </c>
      <c r="I17" s="25">
        <f>Marzo!I17</f>
        <v>541758.93000000005</v>
      </c>
      <c r="J17" s="25">
        <f>Marzo!J17</f>
        <v>434467.42</v>
      </c>
      <c r="K17" s="25">
        <f>Marzo!K17</f>
        <v>1454972</v>
      </c>
      <c r="L17" s="25">
        <f t="shared" si="0"/>
        <v>8460615.0799999982</v>
      </c>
      <c r="N17" s="26"/>
      <c r="O17" s="26"/>
      <c r="P17" s="26"/>
      <c r="Q17" s="26"/>
      <c r="R17" s="26"/>
      <c r="S17" s="27"/>
      <c r="T17" s="27"/>
      <c r="U17" s="27"/>
      <c r="V17" s="27"/>
      <c r="W17" s="26"/>
      <c r="X17" s="26"/>
      <c r="Y17" s="26"/>
      <c r="Z17" s="26"/>
      <c r="AA17" s="26"/>
      <c r="AB17" s="26"/>
      <c r="AC17" s="26"/>
      <c r="AD17" s="26"/>
    </row>
    <row r="18" spans="1:30" ht="13.5" customHeight="1" x14ac:dyDescent="0.2">
      <c r="A18" s="23">
        <v>5</v>
      </c>
      <c r="B18" s="24" t="s">
        <v>7</v>
      </c>
      <c r="C18" s="25">
        <f>Marzo!C18+'FEIEF 2016'!C18</f>
        <v>4602154.32</v>
      </c>
      <c r="D18" s="25">
        <f>Marzo!D18+'FEIEF 2016'!D18</f>
        <v>1828859.15</v>
      </c>
      <c r="E18" s="25">
        <f>Marzo!E18</f>
        <v>81791.92</v>
      </c>
      <c r="F18" s="25">
        <f>Marzo!F18</f>
        <v>0</v>
      </c>
      <c r="G18" s="25">
        <f>Marzo!G18</f>
        <v>34250.740000000005</v>
      </c>
      <c r="H18" s="25">
        <f>Marzo!H18+'FEIEF 2016'!E18</f>
        <v>224990.53</v>
      </c>
      <c r="I18" s="25">
        <f>Marzo!I18</f>
        <v>432557.22</v>
      </c>
      <c r="J18" s="25">
        <f>Marzo!J18</f>
        <v>301685.25</v>
      </c>
      <c r="K18" s="25">
        <f>Marzo!K18</f>
        <v>402212</v>
      </c>
      <c r="L18" s="25">
        <f t="shared" si="0"/>
        <v>7908501.1300000008</v>
      </c>
      <c r="N18" s="26"/>
      <c r="O18" s="26"/>
      <c r="P18" s="26"/>
      <c r="Q18" s="26"/>
      <c r="R18" s="26"/>
      <c r="S18" s="27"/>
      <c r="T18" s="27"/>
      <c r="U18" s="27"/>
      <c r="V18" s="27"/>
      <c r="W18" s="26"/>
      <c r="X18" s="26"/>
      <c r="Y18" s="26"/>
      <c r="Z18" s="26"/>
      <c r="AA18" s="26"/>
      <c r="AB18" s="26"/>
      <c r="AC18" s="26"/>
      <c r="AD18" s="26"/>
    </row>
    <row r="19" spans="1:30" ht="13.5" customHeight="1" x14ac:dyDescent="0.2">
      <c r="A19" s="23">
        <v>6</v>
      </c>
      <c r="B19" s="24" t="s">
        <v>17</v>
      </c>
      <c r="C19" s="25">
        <f>Marzo!C19+'FEIEF 2016'!C19</f>
        <v>1774614.81</v>
      </c>
      <c r="D19" s="25">
        <f>Marzo!D19+'FEIEF 2016'!D19</f>
        <v>574793.61</v>
      </c>
      <c r="E19" s="25">
        <f>Marzo!E19</f>
        <v>179448.22</v>
      </c>
      <c r="F19" s="25">
        <f>Marzo!F19</f>
        <v>0</v>
      </c>
      <c r="G19" s="25">
        <f>Marzo!G19</f>
        <v>21342.5</v>
      </c>
      <c r="H19" s="25">
        <f>Marzo!H19+'FEIEF 2016'!E19</f>
        <v>106010.59</v>
      </c>
      <c r="I19" s="25">
        <f>Marzo!I19</f>
        <v>493346.89</v>
      </c>
      <c r="J19" s="25">
        <f>Marzo!J19</f>
        <v>146638.29</v>
      </c>
      <c r="K19" s="25">
        <f>Marzo!K19</f>
        <v>8108</v>
      </c>
      <c r="L19" s="25">
        <f t="shared" si="0"/>
        <v>3304302.91</v>
      </c>
      <c r="N19" s="26"/>
      <c r="O19" s="26"/>
      <c r="P19" s="26"/>
      <c r="Q19" s="26"/>
      <c r="R19" s="26"/>
      <c r="S19" s="27"/>
      <c r="T19" s="27"/>
      <c r="U19" s="27"/>
      <c r="V19" s="27"/>
      <c r="W19" s="26"/>
      <c r="X19" s="26"/>
      <c r="Y19" s="26"/>
      <c r="Z19" s="26"/>
      <c r="AA19" s="26"/>
      <c r="AB19" s="26"/>
      <c r="AC19" s="26"/>
      <c r="AD19" s="26"/>
    </row>
    <row r="20" spans="1:30" x14ac:dyDescent="0.2">
      <c r="A20" s="23">
        <v>7</v>
      </c>
      <c r="B20" s="24" t="s">
        <v>18</v>
      </c>
      <c r="C20" s="25">
        <f>Marzo!C20+'FEIEF 2016'!C20</f>
        <v>1588544.4600000002</v>
      </c>
      <c r="D20" s="25">
        <f>Marzo!D20+'FEIEF 2016'!D20</f>
        <v>549020.68000000005</v>
      </c>
      <c r="E20" s="25">
        <f>Marzo!E20</f>
        <v>176718.7</v>
      </c>
      <c r="F20" s="25">
        <f>Marzo!F20</f>
        <v>0</v>
      </c>
      <c r="G20" s="25">
        <f>Marzo!G20</f>
        <v>14990.94</v>
      </c>
      <c r="H20" s="25">
        <f>Marzo!H20+'FEIEF 2016'!E20</f>
        <v>36542.300000000003</v>
      </c>
      <c r="I20" s="25">
        <f>Marzo!I20</f>
        <v>148732.44</v>
      </c>
      <c r="J20" s="25">
        <f>Marzo!J20</f>
        <v>50089.54</v>
      </c>
      <c r="K20" s="25">
        <f>Marzo!K20</f>
        <v>0</v>
      </c>
      <c r="L20" s="25">
        <f t="shared" si="0"/>
        <v>2564639.06</v>
      </c>
      <c r="N20" s="26"/>
      <c r="O20" s="26"/>
      <c r="P20" s="26"/>
      <c r="Q20" s="26"/>
      <c r="R20" s="26"/>
      <c r="S20" s="27"/>
      <c r="T20" s="27"/>
      <c r="U20" s="27"/>
      <c r="V20" s="27"/>
      <c r="W20" s="26"/>
      <c r="X20" s="26"/>
      <c r="Y20" s="26"/>
      <c r="Z20" s="26"/>
      <c r="AA20" s="26"/>
      <c r="AB20" s="26"/>
      <c r="AC20" s="26"/>
      <c r="AD20" s="26"/>
    </row>
    <row r="21" spans="1:30" x14ac:dyDescent="0.2">
      <c r="A21" s="23">
        <v>8</v>
      </c>
      <c r="B21" s="24" t="s">
        <v>8</v>
      </c>
      <c r="C21" s="25">
        <f>Marzo!C21+'FEIEF 2016'!C21</f>
        <v>3013376.74</v>
      </c>
      <c r="D21" s="25">
        <f>Marzo!D21+'FEIEF 2016'!D21</f>
        <v>1161313.26</v>
      </c>
      <c r="E21" s="25">
        <f>Marzo!E21</f>
        <v>103779.75</v>
      </c>
      <c r="F21" s="25">
        <f>Marzo!F21</f>
        <v>0</v>
      </c>
      <c r="G21" s="25">
        <f>Marzo!G21</f>
        <v>19300.79</v>
      </c>
      <c r="H21" s="25">
        <f>Marzo!H21+'FEIEF 2016'!E21</f>
        <v>89704.44</v>
      </c>
      <c r="I21" s="25">
        <f>Marzo!I21</f>
        <v>189959.14</v>
      </c>
      <c r="J21" s="25">
        <f>Marzo!J21</f>
        <v>121684.02</v>
      </c>
      <c r="K21" s="25">
        <f>Marzo!K21</f>
        <v>373698</v>
      </c>
      <c r="L21" s="25">
        <f t="shared" si="0"/>
        <v>5072816.1399999997</v>
      </c>
      <c r="N21" s="26"/>
      <c r="O21" s="26"/>
      <c r="P21" s="26"/>
      <c r="Q21" s="26"/>
      <c r="R21" s="26"/>
      <c r="S21" s="27"/>
      <c r="T21" s="27"/>
      <c r="U21" s="27"/>
      <c r="V21" s="27"/>
      <c r="W21" s="26"/>
      <c r="X21" s="26"/>
      <c r="Y21" s="26"/>
      <c r="Z21" s="26"/>
      <c r="AA21" s="26"/>
      <c r="AB21" s="26"/>
      <c r="AC21" s="26"/>
      <c r="AD21" s="26"/>
    </row>
    <row r="22" spans="1:30" x14ac:dyDescent="0.2">
      <c r="A22" s="23">
        <v>9</v>
      </c>
      <c r="B22" s="24" t="s">
        <v>9</v>
      </c>
      <c r="C22" s="25">
        <f>Marzo!C22+'FEIEF 2016'!C22</f>
        <v>2734171.48</v>
      </c>
      <c r="D22" s="25">
        <f>Marzo!D22+'FEIEF 2016'!D22</f>
        <v>1009110.8999999999</v>
      </c>
      <c r="E22" s="25">
        <f>Marzo!E22</f>
        <v>112271.6</v>
      </c>
      <c r="F22" s="25">
        <f>Marzo!F22</f>
        <v>0</v>
      </c>
      <c r="G22" s="25">
        <f>Marzo!G22</f>
        <v>19000.34</v>
      </c>
      <c r="H22" s="25">
        <f>Marzo!H22+'FEIEF 2016'!E22</f>
        <v>55784.729999999996</v>
      </c>
      <c r="I22" s="25">
        <f>Marzo!I22</f>
        <v>165741.34</v>
      </c>
      <c r="J22" s="25">
        <f>Marzo!J22</f>
        <v>76632.490000000005</v>
      </c>
      <c r="K22" s="25">
        <f>Marzo!K22</f>
        <v>0</v>
      </c>
      <c r="L22" s="25">
        <f t="shared" si="0"/>
        <v>4172712.88</v>
      </c>
      <c r="N22" s="26"/>
      <c r="O22" s="26"/>
      <c r="P22" s="26"/>
      <c r="Q22" s="26"/>
      <c r="R22" s="26"/>
      <c r="S22" s="27"/>
      <c r="T22" s="27"/>
      <c r="U22" s="27"/>
      <c r="V22" s="27"/>
      <c r="W22" s="26"/>
      <c r="X22" s="26"/>
      <c r="Y22" s="26"/>
      <c r="Z22" s="26"/>
      <c r="AA22" s="26"/>
      <c r="AB22" s="26"/>
      <c r="AC22" s="26"/>
      <c r="AD22" s="26"/>
    </row>
    <row r="23" spans="1:30" x14ac:dyDescent="0.2">
      <c r="A23" s="23">
        <v>10</v>
      </c>
      <c r="B23" s="24" t="s">
        <v>16</v>
      </c>
      <c r="C23" s="25">
        <f>Marzo!C23+'FEIEF 2016'!C23</f>
        <v>1749716.17</v>
      </c>
      <c r="D23" s="25">
        <f>Marzo!D23+'FEIEF 2016'!D23</f>
        <v>576482.17999999993</v>
      </c>
      <c r="E23" s="25">
        <f>Marzo!E23</f>
        <v>170501.45</v>
      </c>
      <c r="F23" s="25">
        <f>Marzo!F23</f>
        <v>0</v>
      </c>
      <c r="G23" s="25">
        <f>Marzo!G23</f>
        <v>17328.239999999998</v>
      </c>
      <c r="H23" s="25">
        <f>Marzo!H23+'FEIEF 2016'!E23</f>
        <v>41829.5</v>
      </c>
      <c r="I23" s="25">
        <f>Marzo!I23</f>
        <v>167806.63</v>
      </c>
      <c r="J23" s="25">
        <f>Marzo!J23</f>
        <v>57913.38</v>
      </c>
      <c r="K23" s="25">
        <f>Marzo!K23</f>
        <v>79391</v>
      </c>
      <c r="L23" s="25">
        <f t="shared" si="0"/>
        <v>2860968.55</v>
      </c>
      <c r="N23" s="26"/>
      <c r="O23" s="26"/>
      <c r="P23" s="26"/>
      <c r="Q23" s="26"/>
      <c r="R23" s="26"/>
      <c r="S23" s="27"/>
      <c r="T23" s="27"/>
      <c r="U23" s="27"/>
      <c r="V23" s="27"/>
      <c r="W23" s="26"/>
      <c r="X23" s="26"/>
      <c r="Y23" s="26"/>
      <c r="Z23" s="26"/>
      <c r="AA23" s="26"/>
      <c r="AB23" s="26"/>
      <c r="AC23" s="26"/>
      <c r="AD23" s="26"/>
    </row>
    <row r="24" spans="1:30" x14ac:dyDescent="0.2">
      <c r="A24" s="23">
        <v>11</v>
      </c>
      <c r="B24" s="24" t="s">
        <v>10</v>
      </c>
      <c r="C24" s="25">
        <f>Marzo!C24+'FEIEF 2016'!C24</f>
        <v>2898183.55</v>
      </c>
      <c r="D24" s="25">
        <f>Marzo!D24+'FEIEF 2016'!D24</f>
        <v>1191265.8499999999</v>
      </c>
      <c r="E24" s="25">
        <f>Marzo!E24</f>
        <v>111361.76</v>
      </c>
      <c r="F24" s="25">
        <f>Marzo!F24</f>
        <v>63.04</v>
      </c>
      <c r="G24" s="25">
        <f>Marzo!G24</f>
        <v>24118.77</v>
      </c>
      <c r="H24" s="25">
        <f>Marzo!H24+'FEIEF 2016'!E24</f>
        <v>111800</v>
      </c>
      <c r="I24" s="25">
        <f>Marzo!I24</f>
        <v>348698.95</v>
      </c>
      <c r="J24" s="25">
        <f>Marzo!J24</f>
        <v>152517.21</v>
      </c>
      <c r="K24" s="25">
        <f>Marzo!K24</f>
        <v>0</v>
      </c>
      <c r="L24" s="25">
        <f t="shared" si="0"/>
        <v>4838009.129999999</v>
      </c>
      <c r="N24" s="26"/>
      <c r="O24" s="26"/>
      <c r="P24" s="26"/>
      <c r="Q24" s="26"/>
      <c r="R24" s="26"/>
      <c r="S24" s="27"/>
      <c r="T24" s="27"/>
      <c r="U24" s="27"/>
      <c r="V24" s="27"/>
      <c r="W24" s="26"/>
      <c r="X24" s="26"/>
      <c r="Y24" s="26"/>
      <c r="Z24" s="26"/>
      <c r="AA24" s="26"/>
      <c r="AB24" s="26"/>
      <c r="AC24" s="26"/>
      <c r="AD24" s="26"/>
    </row>
    <row r="25" spans="1:30" x14ac:dyDescent="0.2">
      <c r="A25" s="23">
        <v>12</v>
      </c>
      <c r="B25" s="24" t="s">
        <v>11</v>
      </c>
      <c r="C25" s="25">
        <f>Marzo!C25+'FEIEF 2016'!C25</f>
        <v>3895055.2800000003</v>
      </c>
      <c r="D25" s="25">
        <f>Marzo!D25+'FEIEF 2016'!D25</f>
        <v>1209169.6599999999</v>
      </c>
      <c r="E25" s="25">
        <f>Marzo!E25</f>
        <v>100292.02</v>
      </c>
      <c r="F25" s="25">
        <f>Marzo!F25</f>
        <v>0</v>
      </c>
      <c r="G25" s="25">
        <f>Marzo!G25</f>
        <v>40891.019999999997</v>
      </c>
      <c r="H25" s="25">
        <f>Marzo!H25+'FEIEF 2016'!E25</f>
        <v>73293.150000000009</v>
      </c>
      <c r="I25" s="25">
        <f>Marzo!I25</f>
        <v>183834.2</v>
      </c>
      <c r="J25" s="25">
        <f>Marzo!J25</f>
        <v>100564.63</v>
      </c>
      <c r="K25" s="25">
        <f>Marzo!K25</f>
        <v>233880</v>
      </c>
      <c r="L25" s="25">
        <f t="shared" si="0"/>
        <v>5836979.96</v>
      </c>
      <c r="N25" s="26"/>
      <c r="O25" s="26"/>
      <c r="P25" s="26"/>
      <c r="Q25" s="26"/>
      <c r="R25" s="26"/>
      <c r="S25" s="27"/>
      <c r="T25" s="27"/>
      <c r="U25" s="27"/>
      <c r="V25" s="27"/>
      <c r="W25" s="26"/>
      <c r="X25" s="26"/>
      <c r="Y25" s="26"/>
      <c r="Z25" s="26"/>
      <c r="AA25" s="26"/>
      <c r="AB25" s="26"/>
      <c r="AC25" s="26"/>
      <c r="AD25" s="26"/>
    </row>
    <row r="26" spans="1:30" x14ac:dyDescent="0.2">
      <c r="A26" s="23">
        <v>13</v>
      </c>
      <c r="B26" s="24" t="s">
        <v>12</v>
      </c>
      <c r="C26" s="25">
        <f>Marzo!C26+'FEIEF 2016'!C26</f>
        <v>4445300.57</v>
      </c>
      <c r="D26" s="25">
        <f>Marzo!D26+'FEIEF 2016'!D26</f>
        <v>1703031.3099999998</v>
      </c>
      <c r="E26" s="25">
        <f>Marzo!E26</f>
        <v>81337</v>
      </c>
      <c r="F26" s="25">
        <f>Marzo!F26</f>
        <v>2.7</v>
      </c>
      <c r="G26" s="25">
        <f>Marzo!G26</f>
        <v>26651.74</v>
      </c>
      <c r="H26" s="25">
        <f>Marzo!H26+'FEIEF 2016'!E26</f>
        <v>130541.37999999999</v>
      </c>
      <c r="I26" s="25">
        <f>Marzo!I26</f>
        <v>240036.7</v>
      </c>
      <c r="J26" s="25">
        <f>Marzo!J26</f>
        <v>181014.38</v>
      </c>
      <c r="K26" s="25">
        <f>Marzo!K26</f>
        <v>0</v>
      </c>
      <c r="L26" s="25">
        <f t="shared" si="0"/>
        <v>6807915.7800000003</v>
      </c>
      <c r="N26" s="26"/>
      <c r="O26" s="26"/>
      <c r="P26" s="26"/>
      <c r="Q26" s="26"/>
      <c r="R26" s="26"/>
      <c r="S26" s="27"/>
      <c r="T26" s="27"/>
      <c r="U26" s="27"/>
      <c r="V26" s="27"/>
      <c r="W26" s="26"/>
      <c r="X26" s="26"/>
      <c r="Y26" s="26"/>
      <c r="Z26" s="26"/>
      <c r="AA26" s="26"/>
      <c r="AB26" s="26"/>
      <c r="AC26" s="26"/>
      <c r="AD26" s="26"/>
    </row>
    <row r="27" spans="1:30" ht="12.75" customHeight="1" x14ac:dyDescent="0.2">
      <c r="A27" s="23">
        <v>14</v>
      </c>
      <c r="B27" s="24" t="s">
        <v>37</v>
      </c>
      <c r="C27" s="25">
        <f>Marzo!C27+'FEIEF 2016'!C27</f>
        <v>2132967.4899999998</v>
      </c>
      <c r="D27" s="25">
        <f>Marzo!D27+'FEIEF 2016'!D27</f>
        <v>858237.85</v>
      </c>
      <c r="E27" s="25">
        <f>Marzo!E27</f>
        <v>136837.32</v>
      </c>
      <c r="F27" s="25">
        <f>Marzo!F27</f>
        <v>0</v>
      </c>
      <c r="G27" s="25">
        <f>Marzo!G27</f>
        <v>16330.98</v>
      </c>
      <c r="H27" s="25">
        <f>Marzo!H27+'FEIEF 2016'!E27</f>
        <v>24715.379999999997</v>
      </c>
      <c r="I27" s="25">
        <f>Marzo!I27</f>
        <v>76075.91</v>
      </c>
      <c r="J27" s="25">
        <f>Marzo!J27</f>
        <v>33635.31</v>
      </c>
      <c r="K27" s="25">
        <f>Marzo!K27</f>
        <v>0</v>
      </c>
      <c r="L27" s="25">
        <f t="shared" si="0"/>
        <v>3278800.2399999998</v>
      </c>
      <c r="N27" s="26"/>
      <c r="O27" s="26"/>
      <c r="P27" s="26"/>
      <c r="Q27" s="26"/>
      <c r="R27" s="26"/>
      <c r="S27" s="27"/>
      <c r="T27" s="27"/>
      <c r="U27" s="27"/>
      <c r="V27" s="27"/>
      <c r="W27" s="26"/>
      <c r="X27" s="26"/>
      <c r="Y27" s="26"/>
      <c r="Z27" s="26"/>
      <c r="AA27" s="26"/>
      <c r="AB27" s="26"/>
      <c r="AC27" s="26"/>
      <c r="AD27" s="26"/>
    </row>
    <row r="28" spans="1:30" x14ac:dyDescent="0.2">
      <c r="A28" s="23">
        <v>15</v>
      </c>
      <c r="B28" s="24" t="s">
        <v>28</v>
      </c>
      <c r="C28" s="25">
        <f>Marzo!C28+'FEIEF 2016'!C28</f>
        <v>2760688.33</v>
      </c>
      <c r="D28" s="25">
        <f>Marzo!D28+'FEIEF 2016'!D28</f>
        <v>1014622.8200000001</v>
      </c>
      <c r="E28" s="25">
        <f>Marzo!E28</f>
        <v>112271.6</v>
      </c>
      <c r="F28" s="25">
        <f>Marzo!F28</f>
        <v>0</v>
      </c>
      <c r="G28" s="25">
        <f>Marzo!G28</f>
        <v>19972.55</v>
      </c>
      <c r="H28" s="25">
        <f>Marzo!H28+'FEIEF 2016'!E28</f>
        <v>75206.2</v>
      </c>
      <c r="I28" s="25">
        <f>Marzo!I28</f>
        <v>163273.45000000001</v>
      </c>
      <c r="J28" s="25">
        <f>Marzo!J28</f>
        <v>101797.64</v>
      </c>
      <c r="K28" s="25">
        <f>Marzo!K28</f>
        <v>1824482</v>
      </c>
      <c r="L28" s="25">
        <f t="shared" si="0"/>
        <v>6072314.5900000008</v>
      </c>
      <c r="N28" s="26"/>
      <c r="O28" s="26"/>
      <c r="P28" s="26"/>
      <c r="Q28" s="26"/>
      <c r="R28" s="26"/>
      <c r="S28" s="27"/>
      <c r="T28" s="27"/>
      <c r="U28" s="27"/>
      <c r="V28" s="27"/>
      <c r="W28" s="26"/>
      <c r="X28" s="26"/>
      <c r="Y28" s="26"/>
      <c r="Z28" s="26"/>
      <c r="AA28" s="26"/>
      <c r="AB28" s="26"/>
      <c r="AC28" s="26"/>
      <c r="AD28" s="26"/>
    </row>
    <row r="29" spans="1:30" x14ac:dyDescent="0.2">
      <c r="A29" s="23">
        <v>16</v>
      </c>
      <c r="B29" s="24" t="s">
        <v>25</v>
      </c>
      <c r="C29" s="25">
        <f>Marzo!C29+'FEIEF 2016'!C29</f>
        <v>7635066.96</v>
      </c>
      <c r="D29" s="25">
        <f>Marzo!D29+'FEIEF 2016'!D29</f>
        <v>3516187.71</v>
      </c>
      <c r="E29" s="25">
        <f>Marzo!E29</f>
        <v>61017.21</v>
      </c>
      <c r="F29" s="25">
        <f>Marzo!F29</f>
        <v>154.26</v>
      </c>
      <c r="G29" s="25">
        <f>Marzo!G29</f>
        <v>40040.9</v>
      </c>
      <c r="H29" s="25">
        <f>Marzo!H29+'FEIEF 2016'!E29</f>
        <v>294738.83</v>
      </c>
      <c r="I29" s="25">
        <f>Marzo!I29</f>
        <v>596776.61</v>
      </c>
      <c r="J29" s="25">
        <f>Marzo!J29</f>
        <v>402748.43</v>
      </c>
      <c r="K29" s="25">
        <f>Marzo!K29</f>
        <v>1534035</v>
      </c>
      <c r="L29" s="25">
        <f t="shared" si="0"/>
        <v>14080765.91</v>
      </c>
      <c r="N29" s="26"/>
      <c r="O29" s="26"/>
      <c r="P29" s="26"/>
      <c r="Q29" s="26"/>
      <c r="R29" s="26"/>
      <c r="S29" s="27"/>
      <c r="T29" s="27"/>
      <c r="U29" s="27"/>
      <c r="V29" s="27"/>
      <c r="W29" s="26"/>
      <c r="X29" s="26"/>
      <c r="Y29" s="26"/>
      <c r="Z29" s="26"/>
      <c r="AA29" s="26"/>
      <c r="AB29" s="26"/>
      <c r="AC29" s="26"/>
      <c r="AD29" s="26"/>
    </row>
    <row r="30" spans="1:30" x14ac:dyDescent="0.2">
      <c r="A30" s="23">
        <v>17</v>
      </c>
      <c r="B30" s="24" t="s">
        <v>13</v>
      </c>
      <c r="C30" s="25">
        <f>Marzo!C30+'FEIEF 2016'!C30</f>
        <v>3428232.61</v>
      </c>
      <c r="D30" s="25">
        <f>Marzo!D30+'FEIEF 2016'!D30</f>
        <v>1310394.51</v>
      </c>
      <c r="E30" s="25">
        <f>Marzo!E30</f>
        <v>97107.58</v>
      </c>
      <c r="F30" s="25">
        <f>Marzo!F30</f>
        <v>0</v>
      </c>
      <c r="G30" s="25">
        <f>Marzo!G30</f>
        <v>26068.780000000002</v>
      </c>
      <c r="H30" s="25">
        <f>Marzo!H30+'FEIEF 2016'!E30</f>
        <v>130398.29999999999</v>
      </c>
      <c r="I30" s="25">
        <f>Marzo!I30</f>
        <v>316391.99</v>
      </c>
      <c r="J30" s="25">
        <f>Marzo!J30</f>
        <v>176346.81</v>
      </c>
      <c r="K30" s="25">
        <f>Marzo!K30</f>
        <v>358743</v>
      </c>
      <c r="L30" s="25">
        <f t="shared" si="0"/>
        <v>5843683.5800000001</v>
      </c>
      <c r="N30" s="26"/>
      <c r="O30" s="26"/>
      <c r="P30" s="26"/>
      <c r="Q30" s="26"/>
      <c r="R30" s="26"/>
      <c r="S30" s="27"/>
      <c r="T30" s="27"/>
      <c r="U30" s="27"/>
      <c r="V30" s="27"/>
      <c r="W30" s="26"/>
      <c r="X30" s="26"/>
      <c r="Y30" s="26"/>
      <c r="Z30" s="26"/>
      <c r="AA30" s="26"/>
      <c r="AB30" s="26"/>
      <c r="AC30" s="26"/>
      <c r="AD30" s="26"/>
    </row>
    <row r="31" spans="1:30" x14ac:dyDescent="0.2">
      <c r="A31" s="23">
        <v>18</v>
      </c>
      <c r="B31" s="24" t="s">
        <v>4</v>
      </c>
      <c r="C31" s="25">
        <f>Marzo!C31+'FEIEF 2016'!C31</f>
        <v>34387979.859999999</v>
      </c>
      <c r="D31" s="25">
        <f>Marzo!D31+'FEIEF 2016'!D31</f>
        <v>14803718.540000001</v>
      </c>
      <c r="E31" s="25">
        <f>Marzo!E31</f>
        <v>40849.06</v>
      </c>
      <c r="F31" s="25">
        <f>Marzo!F31</f>
        <v>1098</v>
      </c>
      <c r="G31" s="25">
        <f>Marzo!G31</f>
        <v>140522.60999999999</v>
      </c>
      <c r="H31" s="25">
        <f>Marzo!H31+'FEIEF 2016'!E31</f>
        <v>1416408</v>
      </c>
      <c r="I31" s="25">
        <f>Marzo!I31</f>
        <v>2028955.02</v>
      </c>
      <c r="J31" s="25">
        <f>Marzo!J31</f>
        <v>1616219.04</v>
      </c>
      <c r="K31" s="25">
        <f>Marzo!K31</f>
        <v>22449480</v>
      </c>
      <c r="L31" s="25">
        <f t="shared" si="0"/>
        <v>76885230.129999995</v>
      </c>
      <c r="N31" s="26"/>
      <c r="O31" s="26"/>
      <c r="P31" s="26"/>
      <c r="Q31" s="26"/>
      <c r="R31" s="26"/>
      <c r="S31" s="27"/>
      <c r="T31" s="27"/>
      <c r="U31" s="27"/>
      <c r="V31" s="27"/>
      <c r="W31" s="26"/>
      <c r="X31" s="26"/>
      <c r="Y31" s="26"/>
      <c r="Z31" s="26"/>
      <c r="AA31" s="26"/>
      <c r="AB31" s="26"/>
      <c r="AC31" s="26"/>
      <c r="AD31" s="26"/>
    </row>
    <row r="32" spans="1:30" x14ac:dyDescent="0.2">
      <c r="A32" s="23">
        <v>19</v>
      </c>
      <c r="B32" s="24" t="s">
        <v>14</v>
      </c>
      <c r="C32" s="25">
        <f>Marzo!C32+'FEIEF 2016'!C32</f>
        <v>3444845.6100000003</v>
      </c>
      <c r="D32" s="25">
        <f>Marzo!D32+'FEIEF 2016'!D32</f>
        <v>1449374.3399999999</v>
      </c>
      <c r="E32" s="25">
        <f>Marzo!E32</f>
        <v>92406.73</v>
      </c>
      <c r="F32" s="25">
        <f>Marzo!F32</f>
        <v>0</v>
      </c>
      <c r="G32" s="25">
        <f>Marzo!G32</f>
        <v>17931.190000000002</v>
      </c>
      <c r="H32" s="25">
        <f>Marzo!H32+'FEIEF 2016'!E32</f>
        <v>98772.92</v>
      </c>
      <c r="I32" s="25">
        <f>Marzo!I32</f>
        <v>194190.04</v>
      </c>
      <c r="J32" s="25">
        <f>Marzo!J32</f>
        <v>134530.41</v>
      </c>
      <c r="K32" s="25">
        <f>Marzo!K32</f>
        <v>3071828</v>
      </c>
      <c r="L32" s="25">
        <f t="shared" si="0"/>
        <v>8503879.2400000021</v>
      </c>
      <c r="N32" s="26"/>
      <c r="O32" s="26"/>
      <c r="P32" s="26"/>
      <c r="Q32" s="26"/>
      <c r="R32" s="26"/>
      <c r="S32" s="27"/>
      <c r="T32" s="27"/>
      <c r="U32" s="27"/>
      <c r="V32" s="27"/>
      <c r="W32" s="26"/>
      <c r="X32" s="26"/>
      <c r="Y32" s="26"/>
      <c r="Z32" s="26"/>
      <c r="AA32" s="26"/>
      <c r="AB32" s="26"/>
      <c r="AC32" s="26"/>
      <c r="AD32" s="26"/>
    </row>
    <row r="33" spans="1:30" x14ac:dyDescent="0.2">
      <c r="A33" s="23">
        <v>20</v>
      </c>
      <c r="B33" s="24" t="s">
        <v>15</v>
      </c>
      <c r="C33" s="25">
        <f>Marzo!C33+'FEIEF 2016'!C33</f>
        <v>3213603.42</v>
      </c>
      <c r="D33" s="25">
        <f>Marzo!D33+'FEIEF 2016'!D33</f>
        <v>1231078.02</v>
      </c>
      <c r="E33" s="25">
        <f>Marzo!E33</f>
        <v>104992.89</v>
      </c>
      <c r="F33" s="25">
        <f>Marzo!F33</f>
        <v>0</v>
      </c>
      <c r="G33" s="25">
        <f>Marzo!G33</f>
        <v>27671.61</v>
      </c>
      <c r="H33" s="25">
        <f>Marzo!H33+'FEIEF 2016'!E33</f>
        <v>152223.10999999999</v>
      </c>
      <c r="I33" s="25">
        <f>Marzo!I33</f>
        <v>274417.36</v>
      </c>
      <c r="J33" s="25">
        <f>Marzo!J33</f>
        <v>206874.82</v>
      </c>
      <c r="K33" s="25">
        <f>Marzo!K33</f>
        <v>651468</v>
      </c>
      <c r="L33" s="25">
        <f t="shared" si="0"/>
        <v>5862329.2300000004</v>
      </c>
      <c r="N33" s="26"/>
      <c r="O33" s="26"/>
      <c r="P33" s="26"/>
      <c r="Q33" s="26"/>
      <c r="R33" s="26"/>
      <c r="S33" s="27"/>
      <c r="T33" s="27"/>
      <c r="U33" s="27"/>
      <c r="V33" s="27"/>
      <c r="W33" s="26"/>
      <c r="X33" s="26"/>
      <c r="Y33" s="26"/>
      <c r="Z33" s="26"/>
      <c r="AA33" s="26"/>
      <c r="AB33" s="26"/>
      <c r="AC33" s="26"/>
      <c r="AD33" s="26"/>
    </row>
    <row r="34" spans="1:30" x14ac:dyDescent="0.2">
      <c r="A34" s="88" t="s">
        <v>0</v>
      </c>
      <c r="B34" s="89"/>
      <c r="C34" s="28">
        <f>SUM(C14:C33)</f>
        <v>95625740.560000002</v>
      </c>
      <c r="D34" s="28">
        <f t="shared" ref="D34:L34" si="1">SUM(D14:D33)</f>
        <v>38815036.210000001</v>
      </c>
      <c r="E34" s="28">
        <f t="shared" si="1"/>
        <v>2221169.6300000004</v>
      </c>
      <c r="F34" s="28">
        <f>SUM(F14:F33)</f>
        <v>2309.9700000000003</v>
      </c>
      <c r="G34" s="28">
        <f t="shared" si="1"/>
        <v>616868.77999999991</v>
      </c>
      <c r="H34" s="28">
        <f t="shared" si="1"/>
        <v>3626016.7999999993</v>
      </c>
      <c r="I34" s="28">
        <f t="shared" si="1"/>
        <v>7055061.5300000012</v>
      </c>
      <c r="J34" s="28">
        <f t="shared" si="1"/>
        <v>4575413.4800000004</v>
      </c>
      <c r="K34" s="28">
        <f t="shared" si="1"/>
        <v>33593436</v>
      </c>
      <c r="L34" s="28">
        <f t="shared" si="1"/>
        <v>186131052.96000001</v>
      </c>
      <c r="N34" s="29"/>
      <c r="O34" s="29"/>
      <c r="P34" s="29"/>
      <c r="Q34" s="29"/>
      <c r="R34" s="26"/>
      <c r="S34" s="27"/>
      <c r="T34" s="27"/>
      <c r="U34" s="27"/>
      <c r="V34" s="27"/>
      <c r="W34" s="26"/>
      <c r="X34" s="26"/>
      <c r="Y34" s="26"/>
      <c r="Z34" s="26"/>
      <c r="AA34" s="26"/>
      <c r="AB34" s="26"/>
      <c r="AC34" s="26"/>
      <c r="AD34" s="26"/>
    </row>
    <row r="35" spans="1:30" x14ac:dyDescent="0.2"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ht="12.75" customHeight="1" x14ac:dyDescent="0.2"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</row>
    <row r="37" spans="1:30" x14ac:dyDescent="0.2">
      <c r="B37" s="33" t="s">
        <v>19</v>
      </c>
      <c r="F37" s="34"/>
      <c r="G37" s="33"/>
      <c r="H37" s="33"/>
      <c r="I37" s="33"/>
      <c r="J37" s="33"/>
      <c r="K37" s="33"/>
      <c r="L37" s="32"/>
    </row>
    <row r="38" spans="1:30" x14ac:dyDescent="0.2">
      <c r="B38" s="33" t="s">
        <v>19</v>
      </c>
      <c r="C38" s="37"/>
      <c r="F38" s="34"/>
      <c r="G38" s="33"/>
      <c r="H38" s="33"/>
      <c r="I38" s="33"/>
      <c r="J38" s="33"/>
      <c r="K38" s="33"/>
    </row>
    <row r="39" spans="1:30" x14ac:dyDescent="0.2">
      <c r="B39" s="33"/>
      <c r="C39" s="38"/>
      <c r="F39" s="34"/>
      <c r="G39" s="33"/>
      <c r="H39" s="33"/>
      <c r="I39" s="39"/>
      <c r="J39" s="39"/>
      <c r="K39" s="39"/>
      <c r="L39" s="39"/>
    </row>
    <row r="40" spans="1:30" x14ac:dyDescent="0.2">
      <c r="B40" s="33" t="s">
        <v>19</v>
      </c>
      <c r="C40" s="38"/>
      <c r="F40" s="34"/>
      <c r="G40" s="33"/>
      <c r="H40" s="33"/>
      <c r="I40" s="33"/>
      <c r="J40" s="33"/>
      <c r="K40" s="33"/>
    </row>
    <row r="41" spans="1:30" x14ac:dyDescent="0.2">
      <c r="B41" s="33"/>
      <c r="C41" s="37"/>
      <c r="G41" s="33"/>
      <c r="H41" s="33"/>
      <c r="I41" s="33"/>
      <c r="J41" s="33"/>
      <c r="K41" s="33"/>
    </row>
    <row r="42" spans="1:30" x14ac:dyDescent="0.2">
      <c r="B42" s="33"/>
      <c r="C42" s="38"/>
      <c r="G42" s="33"/>
      <c r="H42" s="33"/>
      <c r="I42" s="33"/>
      <c r="J42" s="33"/>
      <c r="K42" s="33"/>
    </row>
    <row r="43" spans="1:30" x14ac:dyDescent="0.2">
      <c r="B43" s="33"/>
      <c r="C43" s="38"/>
      <c r="G43" s="33"/>
      <c r="H43" s="33"/>
      <c r="I43" s="33"/>
      <c r="J43" s="33"/>
      <c r="K43" s="33"/>
    </row>
    <row r="44" spans="1:30" x14ac:dyDescent="0.2">
      <c r="C44" s="38"/>
      <c r="F44" s="34"/>
      <c r="G44" s="33"/>
      <c r="H44" s="33"/>
      <c r="I44" s="33"/>
      <c r="J44" s="33"/>
      <c r="K44" s="33"/>
    </row>
    <row r="45" spans="1:30" x14ac:dyDescent="0.2">
      <c r="C45" s="38"/>
      <c r="G45" s="33"/>
      <c r="H45" s="33"/>
      <c r="I45" s="33"/>
      <c r="J45" s="33"/>
      <c r="K45" s="33"/>
    </row>
    <row r="46" spans="1:30" x14ac:dyDescent="0.2">
      <c r="C46" s="34"/>
    </row>
    <row r="47" spans="1:30" x14ac:dyDescent="0.2">
      <c r="C47" s="33"/>
    </row>
  </sheetData>
  <mergeCells count="17">
    <mergeCell ref="A34:B34"/>
    <mergeCell ref="A9:L9"/>
    <mergeCell ref="H11:H13"/>
    <mergeCell ref="I11:I13"/>
    <mergeCell ref="J11:J13"/>
    <mergeCell ref="K11:K13"/>
    <mergeCell ref="L11:L13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</mergeCells>
  <printOptions horizontalCentered="1"/>
  <pageMargins left="0.70866141732283472" right="0.19685039370078741" top="0.98425196850393704" bottom="0.98425196850393704" header="0" footer="0"/>
  <pageSetup scale="91" orientation="landscape" horizontalDpi="4294967294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N45"/>
  <sheetViews>
    <sheetView workbookViewId="0">
      <selection activeCell="A7" sqref="A7:L9"/>
    </sheetView>
  </sheetViews>
  <sheetFormatPr baseColWidth="10" defaultRowHeight="12.75" x14ac:dyDescent="0.2"/>
  <cols>
    <col min="1" max="1" width="4.140625" style="16" customWidth="1"/>
    <col min="2" max="2" width="17.7109375" style="16" customWidth="1"/>
    <col min="3" max="3" width="13.42578125" style="16" customWidth="1"/>
    <col min="4" max="4" width="10.5703125" style="16" customWidth="1"/>
    <col min="5" max="5" width="10.7109375" style="16" customWidth="1"/>
    <col min="6" max="6" width="9" style="16" customWidth="1"/>
    <col min="7" max="7" width="11" style="16" customWidth="1"/>
    <col min="8" max="8" width="11.7109375" style="16" customWidth="1"/>
    <col min="9" max="9" width="12.28515625" style="16" customWidth="1"/>
    <col min="10" max="10" width="9.5703125" style="16" customWidth="1"/>
    <col min="11" max="11" width="9.28515625" style="16" customWidth="1"/>
    <col min="12" max="12" width="11.42578125" style="16" customWidth="1"/>
    <col min="13" max="13" width="11.42578125" style="16"/>
    <col min="14" max="14" width="13.7109375" style="16" bestFit="1" customWidth="1"/>
    <col min="15" max="16384" width="11.42578125" style="16"/>
  </cols>
  <sheetData>
    <row r="3" spans="1:12" ht="16.5" x14ac:dyDescent="0.25">
      <c r="A3" s="90" t="s">
        <v>20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15" x14ac:dyDescent="0.2">
      <c r="A4" s="91" t="s">
        <v>24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ht="14.25" x14ac:dyDescent="0.2">
      <c r="A5" s="92" t="s">
        <v>23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ht="1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8" spans="1:12" x14ac:dyDescent="0.2">
      <c r="A8" s="93" t="s">
        <v>51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2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x14ac:dyDescent="0.2">
      <c r="L10" s="19" t="s">
        <v>27</v>
      </c>
    </row>
    <row r="11" spans="1:12" ht="15" customHeight="1" x14ac:dyDescent="0.2">
      <c r="A11" s="20" t="s">
        <v>1</v>
      </c>
      <c r="B11" s="94" t="s">
        <v>39</v>
      </c>
      <c r="C11" s="85" t="s">
        <v>30</v>
      </c>
      <c r="D11" s="85" t="s">
        <v>31</v>
      </c>
      <c r="E11" s="85" t="s">
        <v>32</v>
      </c>
      <c r="F11" s="85" t="s">
        <v>36</v>
      </c>
      <c r="G11" s="85" t="s">
        <v>33</v>
      </c>
      <c r="H11" s="85" t="s">
        <v>29</v>
      </c>
      <c r="I11" s="85" t="s">
        <v>34</v>
      </c>
      <c r="J11" s="85" t="s">
        <v>35</v>
      </c>
      <c r="K11" s="85" t="s">
        <v>38</v>
      </c>
      <c r="L11" s="85" t="s">
        <v>0</v>
      </c>
    </row>
    <row r="12" spans="1:12" ht="15" customHeight="1" x14ac:dyDescent="0.2">
      <c r="A12" s="21" t="s">
        <v>2</v>
      </c>
      <c r="B12" s="95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12" ht="15" customHeight="1" x14ac:dyDescent="0.2">
      <c r="A13" s="22" t="s">
        <v>3</v>
      </c>
      <c r="B13" s="96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2" x14ac:dyDescent="0.2">
      <c r="A14" s="40">
        <v>1</v>
      </c>
      <c r="B14" s="24" t="s">
        <v>5</v>
      </c>
      <c r="C14" s="25">
        <f>Enero!C14+'Total Febrero'!C14+'Total Marzo'!C14</f>
        <v>11269956.239999998</v>
      </c>
      <c r="D14" s="25">
        <f>Enero!D14+'Total Febrero'!D14+'Total Marzo'!D14</f>
        <v>4238560.3</v>
      </c>
      <c r="E14" s="25">
        <f>Enero!E14+'Total Febrero'!E14+'Total Marzo'!E14</f>
        <v>308922.52</v>
      </c>
      <c r="F14" s="25">
        <f>Enero!F14+'Total Febrero'!F14+'Total Marzo'!F14</f>
        <v>0</v>
      </c>
      <c r="G14" s="25">
        <f>Enero!G14+'Total Febrero'!G14+'Total Marzo'!G14</f>
        <v>94985.319999999992</v>
      </c>
      <c r="H14" s="25">
        <f>Enero!H14+'Total Febrero'!H14+'Total Marzo'!H14</f>
        <v>393390.29000000004</v>
      </c>
      <c r="I14" s="25">
        <f>Enero!I14+'Total Febrero'!I14+'Total Marzo'!I14</f>
        <v>833177.93</v>
      </c>
      <c r="J14" s="25">
        <f>Enero!J14+'Total Febrero'!J14+'Total Marzo'!J14</f>
        <v>486841.94000000006</v>
      </c>
      <c r="K14" s="25">
        <f>Enero!K14+'Total Febrero'!K14+'Total Marzo'!K14</f>
        <v>2461197</v>
      </c>
      <c r="L14" s="25">
        <f>SUM(C14:K14)</f>
        <v>20087031.539999999</v>
      </c>
    </row>
    <row r="15" spans="1:12" x14ac:dyDescent="0.2">
      <c r="A15" s="40">
        <v>2</v>
      </c>
      <c r="B15" s="24" t="s">
        <v>6</v>
      </c>
      <c r="C15" s="25">
        <f>Enero!C15+'Total Febrero'!C15+'Total Marzo'!C15</f>
        <v>7908606.1799999997</v>
      </c>
      <c r="D15" s="25">
        <f>Enero!D15+'Total Febrero'!D15+'Total Marzo'!D15</f>
        <v>2829773.11</v>
      </c>
      <c r="E15" s="25">
        <f>Enero!E15+'Total Febrero'!E15+'Total Marzo'!E15</f>
        <v>404012.45</v>
      </c>
      <c r="F15" s="25">
        <f>Enero!F15+'Total Febrero'!F15+'Total Marzo'!F15</f>
        <v>0</v>
      </c>
      <c r="G15" s="25">
        <f>Enero!G15+'Total Febrero'!G15+'Total Marzo'!G15</f>
        <v>74586.700000000012</v>
      </c>
      <c r="H15" s="25">
        <f>Enero!H15+'Total Febrero'!H15+'Total Marzo'!H15</f>
        <v>156801.21000000002</v>
      </c>
      <c r="I15" s="25">
        <f>Enero!I15+'Total Febrero'!I15+'Total Marzo'!I15</f>
        <v>433452.49</v>
      </c>
      <c r="J15" s="25">
        <f>Enero!J15+'Total Febrero'!J15+'Total Marzo'!J15</f>
        <v>199926.79</v>
      </c>
      <c r="K15" s="25">
        <f>Enero!K15+'Total Febrero'!K15+'Total Marzo'!K15</f>
        <v>238941</v>
      </c>
      <c r="L15" s="25">
        <f t="shared" ref="L15:L33" si="0">SUM(C15:K15)</f>
        <v>12246099.929999998</v>
      </c>
    </row>
    <row r="16" spans="1:12" x14ac:dyDescent="0.2">
      <c r="A16" s="40">
        <v>3</v>
      </c>
      <c r="B16" s="24" t="s">
        <v>21</v>
      </c>
      <c r="C16" s="25">
        <f>Enero!C16+'Total Febrero'!C16+'Total Marzo'!C16</f>
        <v>7500155.9100000001</v>
      </c>
      <c r="D16" s="25">
        <f>Enero!D16+'Total Febrero'!D16+'Total Marzo'!D16</f>
        <v>2657324.91</v>
      </c>
      <c r="E16" s="25">
        <f>Enero!E16+'Total Febrero'!E16+'Total Marzo'!E16</f>
        <v>421583.41</v>
      </c>
      <c r="F16" s="25">
        <f>Enero!F16+'Total Febrero'!F16+'Total Marzo'!F16</f>
        <v>0</v>
      </c>
      <c r="G16" s="25">
        <f>Enero!G16+'Total Febrero'!G16+'Total Marzo'!G16</f>
        <v>72361.149999999994</v>
      </c>
      <c r="H16" s="25">
        <f>Enero!H16+'Total Febrero'!H16+'Total Marzo'!H16</f>
        <v>114598.96000000002</v>
      </c>
      <c r="I16" s="25">
        <f>Enero!I16+'Total Febrero'!I16+'Total Marzo'!I16</f>
        <v>400380.16000000003</v>
      </c>
      <c r="J16" s="25">
        <f>Enero!J16+'Total Febrero'!J16+'Total Marzo'!J16</f>
        <v>146442.88999999998</v>
      </c>
      <c r="K16" s="25">
        <f>Enero!K16+'Total Febrero'!K16+'Total Marzo'!K16</f>
        <v>127064</v>
      </c>
      <c r="L16" s="25">
        <f t="shared" si="0"/>
        <v>11439911.390000002</v>
      </c>
    </row>
    <row r="17" spans="1:14" x14ac:dyDescent="0.2">
      <c r="A17" s="40">
        <v>4</v>
      </c>
      <c r="B17" s="24" t="s">
        <v>22</v>
      </c>
      <c r="C17" s="25">
        <f>Enero!C17+'Total Febrero'!C17+'Total Marzo'!C17</f>
        <v>12162722.140000001</v>
      </c>
      <c r="D17" s="25">
        <f>Enero!D17+'Total Febrero'!D17+'Total Marzo'!D17</f>
        <v>5108880.01</v>
      </c>
      <c r="E17" s="25">
        <f>Enero!E17+'Total Febrero'!E17+'Total Marzo'!E17</f>
        <v>367836.93000000005</v>
      </c>
      <c r="F17" s="25">
        <f>Enero!F17+'Total Febrero'!F17+'Total Marzo'!F17</f>
        <v>2770.92</v>
      </c>
      <c r="G17" s="25">
        <f>Enero!G17+'Total Febrero'!G17+'Total Marzo'!G17</f>
        <v>224110.90999999997</v>
      </c>
      <c r="H17" s="25">
        <f>Enero!H17+'Total Febrero'!H17+'Total Marzo'!H17</f>
        <v>1702430.1</v>
      </c>
      <c r="I17" s="25">
        <f>Enero!I17+'Total Febrero'!I17+'Total Marzo'!I17</f>
        <v>1738096.2800000003</v>
      </c>
      <c r="J17" s="25">
        <f>Enero!J17+'Total Febrero'!J17+'Total Marzo'!J17</f>
        <v>1318565.69</v>
      </c>
      <c r="K17" s="25">
        <f>Enero!K17+'Total Febrero'!K17+'Total Marzo'!K17</f>
        <v>1571780</v>
      </c>
      <c r="L17" s="25">
        <f t="shared" si="0"/>
        <v>24197192.980000004</v>
      </c>
    </row>
    <row r="18" spans="1:14" x14ac:dyDescent="0.2">
      <c r="A18" s="40">
        <v>5</v>
      </c>
      <c r="B18" s="24" t="s">
        <v>7</v>
      </c>
      <c r="C18" s="25">
        <f>Enero!C18+'Total Febrero'!C18+'Total Marzo'!C18</f>
        <v>14933645.950000001</v>
      </c>
      <c r="D18" s="25">
        <f>Enero!D18+'Total Febrero'!D18+'Total Marzo'!D18</f>
        <v>5721823.4399999995</v>
      </c>
      <c r="E18" s="25">
        <f>Enero!E18+'Total Febrero'!E18+'Total Marzo'!E18</f>
        <v>263961.51</v>
      </c>
      <c r="F18" s="25">
        <f>Enero!F18+'Total Febrero'!F18+'Total Marzo'!F18</f>
        <v>0</v>
      </c>
      <c r="G18" s="25">
        <f>Enero!G18+'Total Febrero'!G18+'Total Marzo'!G18</f>
        <v>144514.45000000001</v>
      </c>
      <c r="H18" s="25">
        <f>Enero!H18+'Total Febrero'!H18+'Total Marzo'!H18</f>
        <v>783208.72000000009</v>
      </c>
      <c r="I18" s="25">
        <f>Enero!I18+'Total Febrero'!I18+'Total Marzo'!I18</f>
        <v>1340889.8</v>
      </c>
      <c r="J18" s="25">
        <f>Enero!J18+'Total Febrero'!J18+'Total Marzo'!J18</f>
        <v>900060.39</v>
      </c>
      <c r="K18" s="25">
        <f>Enero!K18+'Total Febrero'!K18+'Total Marzo'!K18</f>
        <v>746406</v>
      </c>
      <c r="L18" s="25">
        <f t="shared" si="0"/>
        <v>24834510.260000002</v>
      </c>
    </row>
    <row r="19" spans="1:14" x14ac:dyDescent="0.2">
      <c r="A19" s="40">
        <v>6</v>
      </c>
      <c r="B19" s="24" t="s">
        <v>17</v>
      </c>
      <c r="C19" s="25">
        <f>Enero!C19+'Total Febrero'!C19+'Total Marzo'!C19</f>
        <v>5840892.96</v>
      </c>
      <c r="D19" s="25">
        <f>Enero!D19+'Total Febrero'!D19+'Total Marzo'!D19</f>
        <v>1804578.4699999997</v>
      </c>
      <c r="E19" s="25">
        <f>Enero!E19+'Total Febrero'!E19+'Total Marzo'!E19</f>
        <v>596776.28</v>
      </c>
      <c r="F19" s="25">
        <f>Enero!F19+'Total Febrero'!F19+'Total Marzo'!F19</f>
        <v>0</v>
      </c>
      <c r="G19" s="25">
        <f>Enero!G19+'Total Febrero'!G19+'Total Marzo'!G19</f>
        <v>90050.6</v>
      </c>
      <c r="H19" s="25">
        <f>Enero!H19+'Total Febrero'!H19+'Total Marzo'!H19</f>
        <v>334536.09999999998</v>
      </c>
      <c r="I19" s="25">
        <f>Enero!I19+'Total Febrero'!I19+'Total Marzo'!I19</f>
        <v>1454963.83</v>
      </c>
      <c r="J19" s="25">
        <f>Enero!J19+'Total Febrero'!J19+'Total Marzo'!J19</f>
        <v>437566.74</v>
      </c>
      <c r="K19" s="25">
        <f>Enero!K19+'Total Febrero'!K19+'Total Marzo'!K19</f>
        <v>610117</v>
      </c>
      <c r="L19" s="25">
        <f t="shared" si="0"/>
        <v>11169481.98</v>
      </c>
    </row>
    <row r="20" spans="1:14" x14ac:dyDescent="0.2">
      <c r="A20" s="40">
        <v>7</v>
      </c>
      <c r="B20" s="24" t="s">
        <v>18</v>
      </c>
      <c r="C20" s="25">
        <f>Enero!C20+'Total Febrero'!C20+'Total Marzo'!C20</f>
        <v>5340117.71</v>
      </c>
      <c r="D20" s="25">
        <f>Enero!D20+'Total Febrero'!D20+'Total Marzo'!D20</f>
        <v>1747570.7600000002</v>
      </c>
      <c r="E20" s="25">
        <f>Enero!E20+'Total Febrero'!E20+'Total Marzo'!E20</f>
        <v>587474.01</v>
      </c>
      <c r="F20" s="25">
        <f>Enero!F20+'Total Febrero'!F20+'Total Marzo'!F20</f>
        <v>0</v>
      </c>
      <c r="G20" s="25">
        <f>Enero!G20+'Total Febrero'!G20+'Total Marzo'!G20</f>
        <v>63251.4</v>
      </c>
      <c r="H20" s="25">
        <f>Enero!H20+'Total Febrero'!H20+'Total Marzo'!H20</f>
        <v>115367.22000000002</v>
      </c>
      <c r="I20" s="25">
        <f>Enero!I20+'Total Febrero'!I20+'Total Marzo'!I20</f>
        <v>522845.51</v>
      </c>
      <c r="J20" s="25">
        <f>Enero!J20+'Total Febrero'!J20+'Total Marzo'!J20</f>
        <v>149156.57</v>
      </c>
      <c r="K20" s="25">
        <f>Enero!K20+'Total Febrero'!K20+'Total Marzo'!K20</f>
        <v>0</v>
      </c>
      <c r="L20" s="25">
        <f t="shared" si="0"/>
        <v>8525783.1799999997</v>
      </c>
    </row>
    <row r="21" spans="1:14" x14ac:dyDescent="0.2">
      <c r="A21" s="40">
        <v>8</v>
      </c>
      <c r="B21" s="24" t="s">
        <v>8</v>
      </c>
      <c r="C21" s="25">
        <f>Enero!C21+'Total Febrero'!C21+'Total Marzo'!C21</f>
        <v>9786584.9299999997</v>
      </c>
      <c r="D21" s="25">
        <f>Enero!D21+'Total Febrero'!D21+'Total Marzo'!D21</f>
        <v>3688559.71</v>
      </c>
      <c r="E21" s="25">
        <f>Enero!E21+'Total Febrero'!E21+'Total Marzo'!E21</f>
        <v>338896.51</v>
      </c>
      <c r="F21" s="25">
        <f>Enero!F21+'Total Febrero'!F21+'Total Marzo'!F21</f>
        <v>0</v>
      </c>
      <c r="G21" s="25">
        <f>Enero!G21+'Total Febrero'!G21+'Total Marzo'!G21</f>
        <v>81435.98000000001</v>
      </c>
      <c r="H21" s="25">
        <f>Enero!H21+'Total Febrero'!H21+'Total Marzo'!H21</f>
        <v>292474.44</v>
      </c>
      <c r="I21" s="25">
        <f>Enero!I21+'Total Febrero'!I21+'Total Marzo'!I21</f>
        <v>613580.86</v>
      </c>
      <c r="J21" s="25">
        <f>Enero!J21+'Total Febrero'!J21+'Total Marzo'!J21</f>
        <v>361937.7</v>
      </c>
      <c r="K21" s="25">
        <f>Enero!K21+'Total Febrero'!K21+'Total Marzo'!K21</f>
        <v>1180922</v>
      </c>
      <c r="L21" s="25">
        <f t="shared" si="0"/>
        <v>16344392.129999999</v>
      </c>
    </row>
    <row r="22" spans="1:14" x14ac:dyDescent="0.2">
      <c r="A22" s="40">
        <v>9</v>
      </c>
      <c r="B22" s="24" t="s">
        <v>9</v>
      </c>
      <c r="C22" s="25">
        <f>Enero!C22+'Total Febrero'!C22+'Total Marzo'!C22</f>
        <v>8878751.6300000008</v>
      </c>
      <c r="D22" s="25">
        <f>Enero!D22+'Total Febrero'!D22+'Total Marzo'!D22</f>
        <v>3211761.09</v>
      </c>
      <c r="E22" s="25">
        <f>Enero!E22+'Total Febrero'!E22+'Total Marzo'!E22</f>
        <v>367836.93000000005</v>
      </c>
      <c r="F22" s="25">
        <f>Enero!F22+'Total Febrero'!F22+'Total Marzo'!F22</f>
        <v>0</v>
      </c>
      <c r="G22" s="25">
        <f>Enero!G22+'Total Febrero'!G22+'Total Marzo'!G22</f>
        <v>80168.3</v>
      </c>
      <c r="H22" s="25">
        <f>Enero!H22+'Total Febrero'!H22+'Total Marzo'!H22</f>
        <v>177367.66999999998</v>
      </c>
      <c r="I22" s="25">
        <f>Enero!I22+'Total Febrero'!I22+'Total Marzo'!I22</f>
        <v>549229.78</v>
      </c>
      <c r="J22" s="25">
        <f>Enero!J22+'Total Febrero'!J22+'Total Marzo'!J22</f>
        <v>228447.95</v>
      </c>
      <c r="K22" s="25">
        <f>Enero!K22+'Total Febrero'!K22+'Total Marzo'!K22</f>
        <v>0</v>
      </c>
      <c r="L22" s="25">
        <f t="shared" si="0"/>
        <v>13493563.35</v>
      </c>
    </row>
    <row r="23" spans="1:14" x14ac:dyDescent="0.2">
      <c r="A23" s="40">
        <v>10</v>
      </c>
      <c r="B23" s="24" t="s">
        <v>16</v>
      </c>
      <c r="C23" s="25">
        <f>Enero!C23+'Total Febrero'!C23+'Total Marzo'!C23</f>
        <v>5680151.46</v>
      </c>
      <c r="D23" s="25">
        <f>Enero!D23+'Total Febrero'!D23+'Total Marzo'!D23</f>
        <v>1833585.7699999998</v>
      </c>
      <c r="E23" s="25">
        <f>Enero!E23+'Total Febrero'!E23+'Total Marzo'!E23</f>
        <v>566285.49</v>
      </c>
      <c r="F23" s="25">
        <f>Enero!F23+'Total Febrero'!F23+'Total Marzo'!F23</f>
        <v>0</v>
      </c>
      <c r="G23" s="25">
        <f>Enero!G23+'Total Febrero'!G23+'Total Marzo'!G23</f>
        <v>73113.17</v>
      </c>
      <c r="H23" s="25">
        <f>Enero!H23+'Total Febrero'!H23+'Total Marzo'!H23</f>
        <v>132190.18</v>
      </c>
      <c r="I23" s="25">
        <f>Enero!I23+'Total Febrero'!I23+'Total Marzo'!I23</f>
        <v>564819.09</v>
      </c>
      <c r="J23" s="25">
        <f>Enero!J23+'Total Febrero'!J23+'Total Marzo'!J23</f>
        <v>172865.23</v>
      </c>
      <c r="K23" s="25">
        <f>Enero!K23+'Total Febrero'!K23+'Total Marzo'!K23</f>
        <v>79391</v>
      </c>
      <c r="L23" s="25">
        <f t="shared" si="0"/>
        <v>9102401.3900000006</v>
      </c>
    </row>
    <row r="24" spans="1:14" x14ac:dyDescent="0.2">
      <c r="A24" s="40">
        <v>11</v>
      </c>
      <c r="B24" s="24" t="s">
        <v>10</v>
      </c>
      <c r="C24" s="25">
        <f>Enero!C24+'Total Febrero'!C24+'Total Marzo'!C24</f>
        <v>9462420.3599999994</v>
      </c>
      <c r="D24" s="25">
        <f>Enero!D24+'Total Febrero'!D24+'Total Marzo'!D24</f>
        <v>3643154.88</v>
      </c>
      <c r="E24" s="25">
        <f>Enero!E24+'Total Febrero'!E24+'Total Marzo'!E24</f>
        <v>364736.17</v>
      </c>
      <c r="F24" s="25">
        <f>Enero!F24+'Total Febrero'!F24+'Total Marzo'!F24</f>
        <v>63.04</v>
      </c>
      <c r="G24" s="25">
        <f>Enero!G24+'Total Febrero'!G24+'Total Marzo'!G24</f>
        <v>101764.54000000001</v>
      </c>
      <c r="H24" s="25">
        <f>Enero!H24+'Total Febrero'!H24+'Total Marzo'!H24</f>
        <v>354398.04000000004</v>
      </c>
      <c r="I24" s="25">
        <f>Enero!I24+'Total Febrero'!I24+'Total Marzo'!I24</f>
        <v>1056579.0899999999</v>
      </c>
      <c r="J24" s="25">
        <f>Enero!J24+'Total Febrero'!J24+'Total Marzo'!J24</f>
        <v>453853.26</v>
      </c>
      <c r="K24" s="25">
        <f>Enero!K24+'Total Febrero'!K24+'Total Marzo'!K24</f>
        <v>179884</v>
      </c>
      <c r="L24" s="25">
        <f t="shared" si="0"/>
        <v>15616853.379999997</v>
      </c>
    </row>
    <row r="25" spans="1:14" x14ac:dyDescent="0.2">
      <c r="A25" s="40">
        <v>12</v>
      </c>
      <c r="B25" s="24" t="s">
        <v>11</v>
      </c>
      <c r="C25" s="25">
        <f>Enero!C25+'Total Febrero'!C25+'Total Marzo'!C25</f>
        <v>12109778.5</v>
      </c>
      <c r="D25" s="25">
        <f>Enero!D25+'Total Febrero'!D25+'Total Marzo'!D25</f>
        <v>3829343.3899999997</v>
      </c>
      <c r="E25" s="25">
        <f>Enero!E25+'Total Febrero'!E25+'Total Marzo'!E25</f>
        <v>327010.27</v>
      </c>
      <c r="F25" s="25">
        <f>Enero!F25+'Total Febrero'!F25+'Total Marzo'!F25</f>
        <v>0</v>
      </c>
      <c r="G25" s="25">
        <f>Enero!G25+'Total Febrero'!G25+'Total Marzo'!G25</f>
        <v>172531.83</v>
      </c>
      <c r="H25" s="25">
        <f>Enero!H25+'Total Febrero'!H25+'Total Marzo'!H25</f>
        <v>231784.78000000003</v>
      </c>
      <c r="I25" s="25">
        <f>Enero!I25+'Total Febrero'!I25+'Total Marzo'!I25</f>
        <v>595629.33000000007</v>
      </c>
      <c r="J25" s="25">
        <f>Enero!J25+'Total Febrero'!J25+'Total Marzo'!J25</f>
        <v>300030.68</v>
      </c>
      <c r="K25" s="25">
        <f>Enero!K25+'Total Febrero'!K25+'Total Marzo'!K25</f>
        <v>2363572</v>
      </c>
      <c r="L25" s="25">
        <f t="shared" si="0"/>
        <v>19929680.780000001</v>
      </c>
    </row>
    <row r="26" spans="1:14" x14ac:dyDescent="0.2">
      <c r="A26" s="40">
        <v>13</v>
      </c>
      <c r="B26" s="24" t="s">
        <v>12</v>
      </c>
      <c r="C26" s="25">
        <f>Enero!C26+'Total Febrero'!C26+'Total Marzo'!C26</f>
        <v>14282916.09</v>
      </c>
      <c r="D26" s="25">
        <f>Enero!D26+'Total Febrero'!D26+'Total Marzo'!D26</f>
        <v>5407208.5599999996</v>
      </c>
      <c r="E26" s="25">
        <f>Enero!E26+'Total Febrero'!E26+'Total Marzo'!E26</f>
        <v>262411.13</v>
      </c>
      <c r="F26" s="25">
        <f>Enero!F26+'Total Febrero'!F26+'Total Marzo'!F26</f>
        <v>7.66</v>
      </c>
      <c r="G26" s="25">
        <f>Enero!G26+'Total Febrero'!G26+'Total Marzo'!G26</f>
        <v>112451.93000000001</v>
      </c>
      <c r="H26" s="25">
        <f>Enero!H26+'Total Febrero'!H26+'Total Marzo'!H26</f>
        <v>416227.73</v>
      </c>
      <c r="I26" s="25">
        <f>Enero!I26+'Total Febrero'!I26+'Total Marzo'!I26</f>
        <v>767776.48</v>
      </c>
      <c r="J26" s="25">
        <f>Enero!J26+'Total Febrero'!J26+'Total Marzo'!J26</f>
        <v>540907.84</v>
      </c>
      <c r="K26" s="25">
        <f>Enero!K26+'Total Febrero'!K26+'Total Marzo'!K26</f>
        <v>0</v>
      </c>
      <c r="L26" s="25">
        <f t="shared" si="0"/>
        <v>21789907.419999998</v>
      </c>
    </row>
    <row r="27" spans="1:14" ht="12.75" customHeight="1" x14ac:dyDescent="0.2">
      <c r="A27" s="40">
        <v>14</v>
      </c>
      <c r="B27" s="24" t="s">
        <v>37</v>
      </c>
      <c r="C27" s="25">
        <f>Enero!C27+'Total Febrero'!C27+'Total Marzo'!C27</f>
        <v>6909988.0199999996</v>
      </c>
      <c r="D27" s="25">
        <f>Enero!D27+'Total Febrero'!D27+'Total Marzo'!D27</f>
        <v>2645562.54</v>
      </c>
      <c r="E27" s="25">
        <f>Enero!E27+'Total Febrero'!E27+'Total Marzo'!E27</f>
        <v>451557.42</v>
      </c>
      <c r="F27" s="25">
        <f>Enero!F27+'Total Febrero'!F27+'Total Marzo'!F27</f>
        <v>0</v>
      </c>
      <c r="G27" s="25">
        <f>Enero!G27+'Total Febrero'!G27+'Total Marzo'!G27</f>
        <v>68905.45</v>
      </c>
      <c r="H27" s="25">
        <f>Enero!H27+'Total Febrero'!H27+'Total Marzo'!H27</f>
        <v>78223.859999999986</v>
      </c>
      <c r="I27" s="25">
        <f>Enero!I27+'Total Febrero'!I27+'Total Marzo'!I27</f>
        <v>362568.51</v>
      </c>
      <c r="J27" s="25">
        <f>Enero!J27+'Total Febrero'!J27+'Total Marzo'!J27</f>
        <v>100016.98</v>
      </c>
      <c r="K27" s="25">
        <f>Enero!K27+'Total Febrero'!K27+'Total Marzo'!K27</f>
        <v>251744</v>
      </c>
      <c r="L27" s="25">
        <f t="shared" si="0"/>
        <v>10868566.779999997</v>
      </c>
      <c r="N27" s="41"/>
    </row>
    <row r="28" spans="1:14" x14ac:dyDescent="0.2">
      <c r="A28" s="40">
        <v>15</v>
      </c>
      <c r="B28" s="24" t="s">
        <v>28</v>
      </c>
      <c r="C28" s="25">
        <f>Enero!C28+'Total Febrero'!C28+'Total Marzo'!C28</f>
        <v>8975678.5</v>
      </c>
      <c r="D28" s="25">
        <f>Enero!D28+'Total Febrero'!D28+'Total Marzo'!D28</f>
        <v>3225772.0300000003</v>
      </c>
      <c r="E28" s="25">
        <f>Enero!E28+'Total Febrero'!E28+'Total Marzo'!E28</f>
        <v>367836.93000000005</v>
      </c>
      <c r="F28" s="25">
        <f>Enero!F28+'Total Febrero'!F28+'Total Marzo'!F28</f>
        <v>0</v>
      </c>
      <c r="G28" s="25">
        <f>Enero!G28+'Total Febrero'!G28+'Total Marzo'!G28</f>
        <v>84270.36</v>
      </c>
      <c r="H28" s="25">
        <f>Enero!H28+'Total Febrero'!H28+'Total Marzo'!H28</f>
        <v>238723.56</v>
      </c>
      <c r="I28" s="25">
        <f>Enero!I28+'Total Febrero'!I28+'Total Marzo'!I28</f>
        <v>539061.32000000007</v>
      </c>
      <c r="J28" s="25">
        <f>Enero!J28+'Total Febrero'!J28+'Total Marzo'!J28</f>
        <v>302391.87</v>
      </c>
      <c r="K28" s="25">
        <f>Enero!K28+'Total Febrero'!K28+'Total Marzo'!K28</f>
        <v>3960000</v>
      </c>
      <c r="L28" s="25">
        <f t="shared" si="0"/>
        <v>17693734.57</v>
      </c>
      <c r="N28" s="41"/>
    </row>
    <row r="29" spans="1:14" x14ac:dyDescent="0.2">
      <c r="A29" s="40">
        <v>16</v>
      </c>
      <c r="B29" s="24" t="s">
        <v>25</v>
      </c>
      <c r="C29" s="25">
        <f>Enero!C29+'Total Febrero'!C29+'Total Marzo'!C29</f>
        <v>24775448.670000002</v>
      </c>
      <c r="D29" s="25">
        <f>Enero!D29+'Total Febrero'!D29+'Total Marzo'!D29</f>
        <v>10752320.190000001</v>
      </c>
      <c r="E29" s="25">
        <f>Enero!E29+'Total Febrero'!E29+'Total Marzo'!E29</f>
        <v>193160.85</v>
      </c>
      <c r="F29" s="25">
        <f>Enero!F29+'Total Febrero'!F29+'Total Marzo'!F29</f>
        <v>224.89</v>
      </c>
      <c r="G29" s="25">
        <f>Enero!G29+'Total Febrero'!G29+'Total Marzo'!G29</f>
        <v>168944.9</v>
      </c>
      <c r="H29" s="25">
        <f>Enero!H29+'Total Febrero'!H29+'Total Marzo'!H29</f>
        <v>970537.64000000013</v>
      </c>
      <c r="I29" s="25">
        <f>Enero!I29+'Total Febrero'!I29+'Total Marzo'!I29</f>
        <v>1832997.21</v>
      </c>
      <c r="J29" s="25">
        <f>Enero!J29+'Total Febrero'!J29+'Total Marzo'!J29</f>
        <v>1200686.6099999999</v>
      </c>
      <c r="K29" s="25">
        <f>Enero!K29+'Total Febrero'!K29+'Total Marzo'!K29</f>
        <v>2274364</v>
      </c>
      <c r="L29" s="25">
        <f t="shared" si="0"/>
        <v>42168684.960000001</v>
      </c>
      <c r="N29" s="41"/>
    </row>
    <row r="30" spans="1:14" x14ac:dyDescent="0.2">
      <c r="A30" s="40">
        <v>17</v>
      </c>
      <c r="B30" s="24" t="s">
        <v>13</v>
      </c>
      <c r="C30" s="25">
        <f>Enero!C30+'Total Febrero'!C30+'Total Marzo'!C30</f>
        <v>11366487.789999999</v>
      </c>
      <c r="D30" s="25">
        <f>Enero!D30+'Total Febrero'!D30+'Total Marzo'!D30</f>
        <v>4132655.59</v>
      </c>
      <c r="E30" s="25">
        <f>Enero!E30+'Total Febrero'!E30+'Total Marzo'!E30</f>
        <v>316157.61</v>
      </c>
      <c r="F30" s="25">
        <f>Enero!F30+'Total Febrero'!F30+'Total Marzo'!F30</f>
        <v>0</v>
      </c>
      <c r="G30" s="25">
        <f>Enero!G30+'Total Febrero'!G30+'Total Marzo'!G30</f>
        <v>109992.22</v>
      </c>
      <c r="H30" s="25">
        <f>Enero!H30+'Total Febrero'!H30+'Total Marzo'!H30</f>
        <v>422121.99</v>
      </c>
      <c r="I30" s="25">
        <f>Enero!I30+'Total Febrero'!I30+'Total Marzo'!I30</f>
        <v>973739.48</v>
      </c>
      <c r="J30" s="25">
        <f>Enero!J30+'Total Febrero'!J30+'Total Marzo'!J30</f>
        <v>524753.81000000006</v>
      </c>
      <c r="K30" s="25">
        <f>Enero!K30+'Total Febrero'!K30+'Total Marzo'!K30</f>
        <v>358743</v>
      </c>
      <c r="L30" s="25">
        <f t="shared" si="0"/>
        <v>18204651.489999998</v>
      </c>
      <c r="N30" s="41"/>
    </row>
    <row r="31" spans="1:14" x14ac:dyDescent="0.2">
      <c r="A31" s="40">
        <v>18</v>
      </c>
      <c r="B31" s="24" t="s">
        <v>4</v>
      </c>
      <c r="C31" s="25">
        <f>Enero!C31+'Total Febrero'!C31+'Total Marzo'!C31</f>
        <v>111264234.45</v>
      </c>
      <c r="D31" s="25">
        <f>Enero!D31+'Total Febrero'!D31+'Total Marzo'!D31</f>
        <v>46530893.759999998</v>
      </c>
      <c r="E31" s="25">
        <f>Enero!E31+'Total Febrero'!E31+'Total Marzo'!E31</f>
        <v>124427.37</v>
      </c>
      <c r="F31" s="25">
        <f>Enero!F31+'Total Febrero'!F31+'Total Marzo'!F31</f>
        <v>7850.0300000000007</v>
      </c>
      <c r="G31" s="25">
        <f>Enero!G31+'Total Febrero'!G31+'Total Marzo'!G31</f>
        <v>592908.25</v>
      </c>
      <c r="H31" s="25">
        <f>Enero!H31+'Total Febrero'!H31+'Total Marzo'!H31</f>
        <v>6373716.79</v>
      </c>
      <c r="I31" s="25">
        <f>Enero!I31+'Total Febrero'!I31+'Total Marzo'!I31</f>
        <v>6318524.6600000001</v>
      </c>
      <c r="J31" s="25">
        <f>Enero!J31+'Total Febrero'!J31+'Total Marzo'!J31</f>
        <v>4824932.7300000004</v>
      </c>
      <c r="K31" s="25">
        <f>Enero!K31+'Total Febrero'!K31+'Total Marzo'!K31</f>
        <v>30318695</v>
      </c>
      <c r="L31" s="25">
        <f t="shared" si="0"/>
        <v>206356183.03999999</v>
      </c>
      <c r="N31" s="41"/>
    </row>
    <row r="32" spans="1:14" x14ac:dyDescent="0.2">
      <c r="A32" s="40">
        <v>19</v>
      </c>
      <c r="B32" s="24" t="s">
        <v>14</v>
      </c>
      <c r="C32" s="25">
        <f>Enero!C32+'Total Febrero'!C32+'Total Marzo'!C32</f>
        <v>11260354.300000001</v>
      </c>
      <c r="D32" s="25">
        <f>Enero!D32+'Total Febrero'!D32+'Total Marzo'!D32</f>
        <v>4539605.47</v>
      </c>
      <c r="E32" s="25">
        <f>Enero!E32+'Total Febrero'!E32+'Total Marzo'!E32</f>
        <v>300137.02999999997</v>
      </c>
      <c r="F32" s="25">
        <f>Enero!F32+'Total Febrero'!F32+'Total Marzo'!F32</f>
        <v>0</v>
      </c>
      <c r="G32" s="25">
        <f>Enero!G32+'Total Febrero'!G32+'Total Marzo'!G32</f>
        <v>75657.209999999992</v>
      </c>
      <c r="H32" s="25">
        <f>Enero!H32+'Total Febrero'!H32+'Total Marzo'!H32</f>
        <v>314781.89</v>
      </c>
      <c r="I32" s="25">
        <f>Enero!I32+'Total Febrero'!I32+'Total Marzo'!I32</f>
        <v>626997.69000000006</v>
      </c>
      <c r="J32" s="25">
        <f>Enero!J32+'Total Febrero'!J32+'Total Marzo'!J32</f>
        <v>400028.35</v>
      </c>
      <c r="K32" s="25">
        <f>Enero!K32+'Total Febrero'!K32+'Total Marzo'!K32</f>
        <v>3610250</v>
      </c>
      <c r="L32" s="25">
        <f t="shared" si="0"/>
        <v>21127811.940000001</v>
      </c>
      <c r="N32" s="41"/>
    </row>
    <row r="33" spans="1:14" x14ac:dyDescent="0.2">
      <c r="A33" s="40">
        <v>20</v>
      </c>
      <c r="B33" s="24" t="s">
        <v>15</v>
      </c>
      <c r="C33" s="25">
        <f>Enero!C33+'Total Febrero'!C33+'Total Marzo'!C33</f>
        <v>10441488.309999999</v>
      </c>
      <c r="D33" s="25">
        <f>Enero!D33+'Total Febrero'!D33+'Total Marzo'!D33</f>
        <v>3844677.44</v>
      </c>
      <c r="E33" s="25">
        <f>Enero!E33+'Total Febrero'!E33+'Total Marzo'!E33</f>
        <v>343030.74</v>
      </c>
      <c r="F33" s="25">
        <f>Enero!F33+'Total Febrero'!F33+'Total Marzo'!F33</f>
        <v>0</v>
      </c>
      <c r="G33" s="25">
        <f>Enero!G33+'Total Febrero'!G33+'Total Marzo'!G33</f>
        <v>116755.07</v>
      </c>
      <c r="H33" s="25">
        <f>Enero!H33+'Total Febrero'!H33+'Total Marzo'!H33</f>
        <v>515924.74</v>
      </c>
      <c r="I33" s="25">
        <f>Enero!I33+'Total Febrero'!I33+'Total Marzo'!I33</f>
        <v>870974.50999999989</v>
      </c>
      <c r="J33" s="25">
        <f>Enero!J33+'Total Febrero'!J33+'Total Marzo'!J33</f>
        <v>618009.3899999999</v>
      </c>
      <c r="K33" s="25">
        <f>Enero!K33+'Total Febrero'!K33+'Total Marzo'!K33</f>
        <v>2362028</v>
      </c>
      <c r="L33" s="25">
        <f t="shared" si="0"/>
        <v>19112888.199999999</v>
      </c>
      <c r="N33" s="41"/>
    </row>
    <row r="34" spans="1:14" x14ac:dyDescent="0.2">
      <c r="A34" s="97" t="s">
        <v>0</v>
      </c>
      <c r="B34" s="98"/>
      <c r="C34" s="28">
        <f t="shared" ref="C34:L34" si="1">SUM(C14:C33)</f>
        <v>310150380.10000002</v>
      </c>
      <c r="D34" s="28">
        <f t="shared" si="1"/>
        <v>121393611.42000002</v>
      </c>
      <c r="E34" s="28">
        <f t="shared" si="1"/>
        <v>7274051.5600000005</v>
      </c>
      <c r="F34" s="28">
        <f>SUM(F14:F33)</f>
        <v>10916.54</v>
      </c>
      <c r="G34" s="28">
        <f t="shared" si="1"/>
        <v>2602759.7399999998</v>
      </c>
      <c r="H34" s="28">
        <f t="shared" si="1"/>
        <v>14118805.910000002</v>
      </c>
      <c r="I34" s="28">
        <f t="shared" si="1"/>
        <v>22396284.010000005</v>
      </c>
      <c r="J34" s="28">
        <f t="shared" si="1"/>
        <v>13667423.410000002</v>
      </c>
      <c r="K34" s="28">
        <f t="shared" si="1"/>
        <v>52695098</v>
      </c>
      <c r="L34" s="28">
        <f t="shared" si="1"/>
        <v>544309330.68999994</v>
      </c>
      <c r="N34" s="41"/>
    </row>
    <row r="35" spans="1:14" x14ac:dyDescent="0.2">
      <c r="C35" s="41"/>
      <c r="G35" s="41"/>
      <c r="N35" s="41"/>
    </row>
    <row r="36" spans="1:14" x14ac:dyDescent="0.2">
      <c r="L36" s="32"/>
    </row>
    <row r="37" spans="1:14" x14ac:dyDescent="0.2">
      <c r="B37" s="33" t="s">
        <v>19</v>
      </c>
      <c r="C37" s="34"/>
      <c r="G37" s="34"/>
      <c r="H37" s="33"/>
      <c r="I37" s="33"/>
      <c r="J37" s="33"/>
      <c r="K37" s="33"/>
      <c r="L37" s="32"/>
    </row>
    <row r="38" spans="1:14" x14ac:dyDescent="0.2">
      <c r="B38" s="33" t="s">
        <v>19</v>
      </c>
      <c r="C38" s="34"/>
      <c r="G38" s="34"/>
      <c r="H38" s="33"/>
      <c r="I38" s="33"/>
      <c r="J38" s="33"/>
      <c r="K38" s="33"/>
    </row>
    <row r="39" spans="1:14" x14ac:dyDescent="0.2">
      <c r="B39" s="33" t="s">
        <v>19</v>
      </c>
      <c r="C39" s="34"/>
      <c r="G39" s="34"/>
      <c r="H39" s="33"/>
      <c r="I39" s="33"/>
      <c r="J39" s="33"/>
      <c r="K39" s="33"/>
    </row>
    <row r="40" spans="1:14" x14ac:dyDescent="0.2">
      <c r="B40" s="33" t="s">
        <v>19</v>
      </c>
      <c r="C40" s="34"/>
      <c r="G40" s="34"/>
      <c r="H40" s="33"/>
      <c r="I40" s="33"/>
      <c r="J40" s="33"/>
      <c r="K40" s="33"/>
    </row>
    <row r="41" spans="1:14" x14ac:dyDescent="0.2">
      <c r="C41" s="34"/>
      <c r="G41" s="33"/>
      <c r="H41" s="33"/>
      <c r="J41" s="41"/>
      <c r="K41" s="41"/>
    </row>
    <row r="42" spans="1:14" x14ac:dyDescent="0.2">
      <c r="C42" s="34"/>
      <c r="G42" s="33"/>
      <c r="H42" s="33"/>
    </row>
    <row r="43" spans="1:14" x14ac:dyDescent="0.2">
      <c r="C43" s="34"/>
      <c r="G43" s="33"/>
      <c r="H43" s="33"/>
    </row>
    <row r="44" spans="1:14" x14ac:dyDescent="0.2">
      <c r="C44" s="34"/>
    </row>
    <row r="45" spans="1:14" x14ac:dyDescent="0.2">
      <c r="C45" s="34"/>
    </row>
  </sheetData>
  <mergeCells count="16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AD47"/>
  <sheetViews>
    <sheetView workbookViewId="0">
      <selection activeCell="A7" sqref="A7:L9"/>
    </sheetView>
  </sheetViews>
  <sheetFormatPr baseColWidth="10" defaultRowHeight="12.75" x14ac:dyDescent="0.2"/>
  <cols>
    <col min="1" max="1" width="4.140625" style="16" bestFit="1" customWidth="1"/>
    <col min="2" max="2" width="17.7109375" style="16" customWidth="1"/>
    <col min="3" max="3" width="13.42578125" style="16" customWidth="1"/>
    <col min="4" max="4" width="10.5703125" style="16" customWidth="1"/>
    <col min="5" max="5" width="10.7109375" style="16" customWidth="1"/>
    <col min="6" max="6" width="9" style="16" customWidth="1"/>
    <col min="7" max="7" width="11" style="16" customWidth="1"/>
    <col min="8" max="8" width="11.7109375" style="16" customWidth="1"/>
    <col min="9" max="9" width="12.28515625" style="16" customWidth="1"/>
    <col min="10" max="10" width="9.5703125" style="16" customWidth="1"/>
    <col min="11" max="11" width="9.28515625" style="16" customWidth="1"/>
    <col min="12" max="12" width="11.42578125" style="16" customWidth="1"/>
    <col min="13" max="16384" width="11.42578125" style="16"/>
  </cols>
  <sheetData>
    <row r="3" spans="1:30" ht="16.5" x14ac:dyDescent="0.25">
      <c r="A3" s="90" t="s">
        <v>20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30" ht="13.5" customHeight="1" x14ac:dyDescent="0.2">
      <c r="A4" s="91" t="s">
        <v>24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30" ht="13.5" customHeight="1" x14ac:dyDescent="0.2">
      <c r="A5" s="92" t="s">
        <v>23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30" ht="13.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30" ht="13.5" customHeight="1" x14ac:dyDescent="0.2"/>
    <row r="8" spans="1:30" ht="13.5" customHeight="1" x14ac:dyDescent="0.2">
      <c r="A8" s="93" t="s">
        <v>49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30" ht="13.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30" ht="13.5" customHeight="1" x14ac:dyDescent="0.2">
      <c r="L10" s="19" t="s">
        <v>26</v>
      </c>
    </row>
    <row r="11" spans="1:30" ht="15" customHeight="1" x14ac:dyDescent="0.2">
      <c r="A11" s="20" t="s">
        <v>1</v>
      </c>
      <c r="B11" s="94" t="s">
        <v>39</v>
      </c>
      <c r="C11" s="85" t="s">
        <v>30</v>
      </c>
      <c r="D11" s="85" t="s">
        <v>31</v>
      </c>
      <c r="E11" s="85" t="s">
        <v>32</v>
      </c>
      <c r="F11" s="85" t="s">
        <v>36</v>
      </c>
      <c r="G11" s="85" t="s">
        <v>33</v>
      </c>
      <c r="H11" s="85" t="s">
        <v>29</v>
      </c>
      <c r="I11" s="85" t="s">
        <v>34</v>
      </c>
      <c r="J11" s="85" t="s">
        <v>35</v>
      </c>
      <c r="K11" s="85" t="s">
        <v>38</v>
      </c>
      <c r="L11" s="85" t="s">
        <v>0</v>
      </c>
    </row>
    <row r="12" spans="1:30" ht="15" customHeight="1" x14ac:dyDescent="0.2">
      <c r="A12" s="21" t="s">
        <v>2</v>
      </c>
      <c r="B12" s="95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30" ht="15" customHeight="1" x14ac:dyDescent="0.2">
      <c r="A13" s="22" t="s">
        <v>3</v>
      </c>
      <c r="B13" s="96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30" ht="13.5" customHeight="1" x14ac:dyDescent="0.2">
      <c r="A14" s="23">
        <v>1</v>
      </c>
      <c r="B14" s="24" t="s">
        <v>5</v>
      </c>
      <c r="C14" s="25">
        <v>3975560.1</v>
      </c>
      <c r="D14" s="25">
        <v>1445241.79</v>
      </c>
      <c r="E14" s="25">
        <v>69954.27</v>
      </c>
      <c r="F14" s="25">
        <v>0</v>
      </c>
      <c r="G14" s="25">
        <v>27520.77</v>
      </c>
      <c r="H14" s="25">
        <v>159903.62</v>
      </c>
      <c r="I14" s="25">
        <v>245875.76</v>
      </c>
      <c r="J14" s="25">
        <v>136162.29</v>
      </c>
      <c r="K14" s="25">
        <v>560154</v>
      </c>
      <c r="L14" s="25">
        <f t="shared" ref="L14:L33" si="0">SUM(C14:K14)</f>
        <v>6620372.5999999996</v>
      </c>
      <c r="N14" s="26"/>
      <c r="O14" s="26"/>
      <c r="P14" s="26"/>
      <c r="Q14" s="26"/>
      <c r="R14" s="26"/>
      <c r="S14" s="27"/>
      <c r="T14" s="27"/>
      <c r="U14" s="27"/>
      <c r="V14" s="27"/>
      <c r="W14" s="26"/>
      <c r="X14" s="26"/>
      <c r="Y14" s="26"/>
      <c r="Z14" s="26"/>
      <c r="AA14" s="26"/>
      <c r="AB14" s="26"/>
      <c r="AC14" s="26"/>
      <c r="AD14" s="26"/>
    </row>
    <row r="15" spans="1:30" ht="13.5" customHeight="1" x14ac:dyDescent="0.2">
      <c r="A15" s="23">
        <v>2</v>
      </c>
      <c r="B15" s="24" t="s">
        <v>6</v>
      </c>
      <c r="C15" s="25">
        <v>2802891.2</v>
      </c>
      <c r="D15" s="25">
        <v>968426.68</v>
      </c>
      <c r="E15" s="25">
        <v>101648.97</v>
      </c>
      <c r="F15" s="25">
        <v>0</v>
      </c>
      <c r="G15" s="25">
        <v>21610.53</v>
      </c>
      <c r="H15" s="25">
        <v>60043.25</v>
      </c>
      <c r="I15" s="25">
        <v>107051.35</v>
      </c>
      <c r="J15" s="25">
        <v>55724.43</v>
      </c>
      <c r="K15" s="25">
        <v>247539</v>
      </c>
      <c r="L15" s="25">
        <f t="shared" si="0"/>
        <v>4364935.41</v>
      </c>
      <c r="N15" s="26"/>
      <c r="O15" s="26"/>
      <c r="P15" s="26"/>
      <c r="Q15" s="26"/>
      <c r="R15" s="26"/>
      <c r="S15" s="27"/>
      <c r="T15" s="27"/>
      <c r="U15" s="27"/>
      <c r="V15" s="27"/>
      <c r="W15" s="26"/>
      <c r="X15" s="26"/>
      <c r="Y15" s="26"/>
      <c r="Z15" s="26"/>
      <c r="AA15" s="26"/>
      <c r="AB15" s="26"/>
      <c r="AC15" s="26"/>
      <c r="AD15" s="26"/>
    </row>
    <row r="16" spans="1:30" ht="13.5" customHeight="1" x14ac:dyDescent="0.2">
      <c r="A16" s="23">
        <v>3</v>
      </c>
      <c r="B16" s="24" t="s">
        <v>21</v>
      </c>
      <c r="C16" s="25">
        <v>2662512.0499999998</v>
      </c>
      <c r="D16" s="25">
        <v>910094.04</v>
      </c>
      <c r="E16" s="25">
        <v>107505.59</v>
      </c>
      <c r="F16" s="25">
        <v>0</v>
      </c>
      <c r="G16" s="25">
        <v>20965.71</v>
      </c>
      <c r="H16" s="25">
        <v>43868.36</v>
      </c>
      <c r="I16" s="25">
        <v>87884.56</v>
      </c>
      <c r="J16" s="25">
        <v>40787.019999999997</v>
      </c>
      <c r="K16" s="25">
        <v>334415</v>
      </c>
      <c r="L16" s="25">
        <f t="shared" si="0"/>
        <v>4208032.33</v>
      </c>
      <c r="N16" s="26"/>
      <c r="O16" s="26"/>
      <c r="P16" s="26"/>
      <c r="Q16" s="26"/>
      <c r="R16" s="26"/>
      <c r="S16" s="27"/>
      <c r="T16" s="27"/>
      <c r="U16" s="27"/>
      <c r="V16" s="27"/>
      <c r="W16" s="26"/>
      <c r="X16" s="26"/>
      <c r="Y16" s="26"/>
      <c r="Z16" s="26"/>
      <c r="AA16" s="26"/>
      <c r="AB16" s="26"/>
      <c r="AC16" s="26"/>
      <c r="AD16" s="26"/>
    </row>
    <row r="17" spans="1:30" ht="13.5" customHeight="1" x14ac:dyDescent="0.2">
      <c r="A17" s="23">
        <v>4</v>
      </c>
      <c r="B17" s="24" t="s">
        <v>22</v>
      </c>
      <c r="C17" s="25">
        <v>4474776.3899999997</v>
      </c>
      <c r="D17" s="25">
        <v>1654143.28</v>
      </c>
      <c r="E17" s="25">
        <v>89591.2</v>
      </c>
      <c r="F17" s="25">
        <v>797.63</v>
      </c>
      <c r="G17" s="25">
        <v>64933.25</v>
      </c>
      <c r="H17" s="25">
        <v>1793369.6400000001</v>
      </c>
      <c r="I17" s="25">
        <v>494669.85</v>
      </c>
      <c r="J17" s="25">
        <v>345815.02</v>
      </c>
      <c r="K17" s="25">
        <v>2218764</v>
      </c>
      <c r="L17" s="25">
        <f t="shared" si="0"/>
        <v>11136860.26</v>
      </c>
      <c r="N17" s="26"/>
      <c r="O17" s="26"/>
      <c r="P17" s="26"/>
      <c r="Q17" s="26"/>
      <c r="R17" s="26"/>
      <c r="S17" s="27"/>
      <c r="T17" s="27"/>
      <c r="U17" s="27"/>
      <c r="V17" s="27"/>
      <c r="W17" s="26"/>
      <c r="X17" s="26"/>
      <c r="Y17" s="26"/>
      <c r="Z17" s="26"/>
      <c r="AA17" s="26"/>
      <c r="AB17" s="26"/>
      <c r="AC17" s="26"/>
      <c r="AD17" s="26"/>
    </row>
    <row r="18" spans="1:30" ht="13.5" customHeight="1" x14ac:dyDescent="0.2">
      <c r="A18" s="23">
        <v>5</v>
      </c>
      <c r="B18" s="24" t="s">
        <v>7</v>
      </c>
      <c r="C18" s="25">
        <v>5305986.78</v>
      </c>
      <c r="D18" s="25">
        <v>1936646.13</v>
      </c>
      <c r="E18" s="25">
        <v>54968.2</v>
      </c>
      <c r="F18" s="25">
        <v>0</v>
      </c>
      <c r="G18" s="25">
        <v>41871.199999999997</v>
      </c>
      <c r="H18" s="25">
        <v>411551.70999999996</v>
      </c>
      <c r="I18" s="25">
        <v>399751.88</v>
      </c>
      <c r="J18" s="25">
        <v>249189.56</v>
      </c>
      <c r="K18" s="25">
        <v>93138</v>
      </c>
      <c r="L18" s="25">
        <f t="shared" si="0"/>
        <v>8493103.4600000009</v>
      </c>
      <c r="N18" s="26"/>
      <c r="O18" s="26"/>
      <c r="P18" s="26"/>
      <c r="Q18" s="26"/>
      <c r="R18" s="26"/>
      <c r="S18" s="27"/>
      <c r="T18" s="27"/>
      <c r="U18" s="27"/>
      <c r="V18" s="27"/>
      <c r="W18" s="26"/>
      <c r="X18" s="26"/>
      <c r="Y18" s="26"/>
      <c r="Z18" s="26"/>
      <c r="AA18" s="26"/>
      <c r="AB18" s="26"/>
      <c r="AC18" s="26"/>
      <c r="AD18" s="26"/>
    </row>
    <row r="19" spans="1:30" ht="13.5" customHeight="1" x14ac:dyDescent="0.2">
      <c r="A19" s="23">
        <v>6</v>
      </c>
      <c r="B19" s="24" t="s">
        <v>17</v>
      </c>
      <c r="C19" s="25">
        <v>2115480.33</v>
      </c>
      <c r="D19" s="25">
        <v>614685.63</v>
      </c>
      <c r="E19" s="25">
        <v>165899.62</v>
      </c>
      <c r="F19" s="25">
        <v>0</v>
      </c>
      <c r="G19" s="25">
        <v>26091</v>
      </c>
      <c r="H19" s="25">
        <v>122553.77</v>
      </c>
      <c r="I19" s="25">
        <v>463536.31</v>
      </c>
      <c r="J19" s="25">
        <v>121075.37</v>
      </c>
      <c r="K19" s="25">
        <v>283288</v>
      </c>
      <c r="L19" s="25">
        <f t="shared" si="0"/>
        <v>3912610.0300000003</v>
      </c>
      <c r="N19" s="26"/>
      <c r="O19" s="26"/>
      <c r="P19" s="26"/>
      <c r="Q19" s="26"/>
      <c r="R19" s="26"/>
      <c r="S19" s="27"/>
      <c r="T19" s="27"/>
      <c r="U19" s="27"/>
      <c r="V19" s="27"/>
      <c r="W19" s="26"/>
      <c r="X19" s="26"/>
      <c r="Y19" s="26"/>
      <c r="Z19" s="26"/>
      <c r="AA19" s="26"/>
      <c r="AB19" s="26"/>
      <c r="AC19" s="26"/>
      <c r="AD19" s="26"/>
    </row>
    <row r="20" spans="1:30" x14ac:dyDescent="0.2">
      <c r="A20" s="23">
        <v>7</v>
      </c>
      <c r="B20" s="24" t="s">
        <v>18</v>
      </c>
      <c r="C20" s="25">
        <v>1893662.68</v>
      </c>
      <c r="D20" s="25">
        <v>599891.36</v>
      </c>
      <c r="E20" s="25">
        <v>162799.04999999999</v>
      </c>
      <c r="F20" s="25">
        <v>0</v>
      </c>
      <c r="G20" s="25">
        <v>18326.28</v>
      </c>
      <c r="H20" s="25">
        <v>42262.36</v>
      </c>
      <c r="I20" s="25">
        <v>131133.95000000001</v>
      </c>
      <c r="J20" s="25">
        <v>41538.550000000003</v>
      </c>
      <c r="K20" s="25">
        <v>0</v>
      </c>
      <c r="L20" s="25">
        <f t="shared" si="0"/>
        <v>2889614.2299999995</v>
      </c>
      <c r="N20" s="26"/>
      <c r="O20" s="26"/>
      <c r="P20" s="26"/>
      <c r="Q20" s="26"/>
      <c r="R20" s="26"/>
      <c r="S20" s="27"/>
      <c r="T20" s="27"/>
      <c r="U20" s="27"/>
      <c r="V20" s="27"/>
      <c r="W20" s="26"/>
      <c r="X20" s="26"/>
      <c r="Y20" s="26"/>
      <c r="Z20" s="26"/>
      <c r="AA20" s="26"/>
      <c r="AB20" s="26"/>
      <c r="AC20" s="26"/>
      <c r="AD20" s="26"/>
    </row>
    <row r="21" spans="1:30" x14ac:dyDescent="0.2">
      <c r="A21" s="23">
        <v>8</v>
      </c>
      <c r="B21" s="24" t="s">
        <v>8</v>
      </c>
      <c r="C21" s="25">
        <v>3456716.08</v>
      </c>
      <c r="D21" s="25">
        <v>1257765.97</v>
      </c>
      <c r="E21" s="25">
        <v>79944.990000000005</v>
      </c>
      <c r="F21" s="25">
        <v>0</v>
      </c>
      <c r="G21" s="25">
        <v>23595.019999999997</v>
      </c>
      <c r="H21" s="25">
        <v>117944.16</v>
      </c>
      <c r="I21" s="25">
        <v>173024.22</v>
      </c>
      <c r="J21" s="25">
        <v>101151.84</v>
      </c>
      <c r="K21" s="25">
        <v>347960</v>
      </c>
      <c r="L21" s="25">
        <f t="shared" si="0"/>
        <v>5558102.2799999993</v>
      </c>
      <c r="N21" s="26"/>
      <c r="O21" s="26"/>
      <c r="P21" s="26"/>
      <c r="Q21" s="26"/>
      <c r="R21" s="26"/>
      <c r="S21" s="27"/>
      <c r="T21" s="27"/>
      <c r="U21" s="27"/>
      <c r="V21" s="27"/>
      <c r="W21" s="26"/>
      <c r="X21" s="26"/>
      <c r="Y21" s="26"/>
      <c r="Z21" s="26"/>
      <c r="AA21" s="26"/>
      <c r="AB21" s="26"/>
      <c r="AC21" s="26"/>
      <c r="AD21" s="26"/>
    </row>
    <row r="22" spans="1:30" x14ac:dyDescent="0.2">
      <c r="A22" s="23">
        <v>9</v>
      </c>
      <c r="B22" s="24" t="s">
        <v>9</v>
      </c>
      <c r="C22" s="25">
        <v>3145443.88</v>
      </c>
      <c r="D22" s="25">
        <v>1099694.1000000001</v>
      </c>
      <c r="E22" s="25">
        <v>89591.2</v>
      </c>
      <c r="F22" s="25">
        <v>191.81</v>
      </c>
      <c r="G22" s="25">
        <v>23227.730000000003</v>
      </c>
      <c r="H22" s="25">
        <v>67566.02</v>
      </c>
      <c r="I22" s="25">
        <v>149546.65</v>
      </c>
      <c r="J22" s="25">
        <v>63403.26</v>
      </c>
      <c r="K22" s="25">
        <v>0</v>
      </c>
      <c r="L22" s="25">
        <f t="shared" si="0"/>
        <v>4638664.6500000004</v>
      </c>
      <c r="N22" s="26"/>
      <c r="O22" s="26"/>
      <c r="P22" s="26"/>
      <c r="Q22" s="26"/>
      <c r="R22" s="26"/>
      <c r="S22" s="27"/>
      <c r="T22" s="27"/>
      <c r="U22" s="27"/>
      <c r="V22" s="27"/>
      <c r="W22" s="26"/>
      <c r="X22" s="26"/>
      <c r="Y22" s="26"/>
      <c r="Z22" s="26"/>
      <c r="AA22" s="26"/>
      <c r="AB22" s="26"/>
      <c r="AC22" s="26"/>
      <c r="AD22" s="26"/>
    </row>
    <row r="23" spans="1:30" x14ac:dyDescent="0.2">
      <c r="A23" s="23">
        <v>10</v>
      </c>
      <c r="B23" s="24" t="s">
        <v>16</v>
      </c>
      <c r="C23" s="25">
        <v>2044650.45</v>
      </c>
      <c r="D23" s="25">
        <v>627561.06000000006</v>
      </c>
      <c r="E23" s="25">
        <v>155736.65</v>
      </c>
      <c r="F23" s="25">
        <v>0</v>
      </c>
      <c r="G23" s="25">
        <v>21183.599999999999</v>
      </c>
      <c r="H23" s="25">
        <v>48755.850000000006</v>
      </c>
      <c r="I23" s="25">
        <v>150515.81</v>
      </c>
      <c r="J23" s="25">
        <v>47786.93</v>
      </c>
      <c r="K23" s="25">
        <v>0</v>
      </c>
      <c r="L23" s="25">
        <f t="shared" si="0"/>
        <v>3096190.35</v>
      </c>
      <c r="N23" s="26"/>
      <c r="O23" s="26"/>
      <c r="P23" s="26"/>
      <c r="Q23" s="26"/>
      <c r="R23" s="26"/>
      <c r="S23" s="27"/>
      <c r="T23" s="27"/>
      <c r="U23" s="27"/>
      <c r="V23" s="27"/>
      <c r="W23" s="26"/>
      <c r="X23" s="26"/>
      <c r="Y23" s="26"/>
      <c r="Z23" s="26"/>
      <c r="AA23" s="26"/>
      <c r="AB23" s="26"/>
      <c r="AC23" s="26"/>
      <c r="AD23" s="26"/>
    </row>
    <row r="24" spans="1:30" x14ac:dyDescent="0.2">
      <c r="A24" s="23">
        <v>11</v>
      </c>
      <c r="B24" s="24" t="s">
        <v>10</v>
      </c>
      <c r="C24" s="25">
        <v>3370565.74</v>
      </c>
      <c r="D24" s="25">
        <v>1353495.48</v>
      </c>
      <c r="E24" s="25">
        <v>88557.68</v>
      </c>
      <c r="F24" s="25">
        <v>0</v>
      </c>
      <c r="G24" s="25">
        <v>29484.959999999999</v>
      </c>
      <c r="H24" s="25">
        <v>133181.76999999999</v>
      </c>
      <c r="I24" s="25">
        <v>324744.28999999998</v>
      </c>
      <c r="J24" s="25">
        <v>126662.7</v>
      </c>
      <c r="K24" s="25">
        <v>138467</v>
      </c>
      <c r="L24" s="25">
        <f t="shared" si="0"/>
        <v>5565159.6200000001</v>
      </c>
      <c r="N24" s="26"/>
      <c r="O24" s="26"/>
      <c r="P24" s="26"/>
      <c r="Q24" s="26"/>
      <c r="R24" s="26"/>
      <c r="S24" s="27"/>
      <c r="T24" s="27"/>
      <c r="U24" s="27"/>
      <c r="V24" s="27"/>
      <c r="W24" s="26"/>
      <c r="X24" s="26"/>
      <c r="Y24" s="26"/>
      <c r="Z24" s="26"/>
      <c r="AA24" s="26"/>
      <c r="AB24" s="26"/>
      <c r="AC24" s="26"/>
      <c r="AD24" s="26"/>
    </row>
    <row r="25" spans="1:30" x14ac:dyDescent="0.2">
      <c r="A25" s="23">
        <v>12</v>
      </c>
      <c r="B25" s="24" t="s">
        <v>11</v>
      </c>
      <c r="C25" s="25">
        <v>4443503.38</v>
      </c>
      <c r="D25" s="25">
        <v>1311274.3899999999</v>
      </c>
      <c r="E25" s="25">
        <v>75983.149999999994</v>
      </c>
      <c r="F25" s="25">
        <v>0</v>
      </c>
      <c r="G25" s="25">
        <v>49988.869999999995</v>
      </c>
      <c r="H25" s="25">
        <v>92486.96</v>
      </c>
      <c r="I25" s="25">
        <v>167257.92000000001</v>
      </c>
      <c r="J25" s="25">
        <v>83064.429999999993</v>
      </c>
      <c r="K25" s="25">
        <v>26222</v>
      </c>
      <c r="L25" s="25">
        <f t="shared" si="0"/>
        <v>6249781.0999999996</v>
      </c>
      <c r="N25" s="26"/>
      <c r="O25" s="26"/>
      <c r="P25" s="26"/>
      <c r="Q25" s="26"/>
      <c r="R25" s="26"/>
      <c r="S25" s="27"/>
      <c r="T25" s="27"/>
      <c r="U25" s="27"/>
      <c r="V25" s="27"/>
      <c r="W25" s="26"/>
      <c r="X25" s="26"/>
      <c r="Y25" s="26"/>
      <c r="Z25" s="26"/>
      <c r="AA25" s="26"/>
      <c r="AB25" s="26"/>
      <c r="AC25" s="26"/>
      <c r="AD25" s="26"/>
    </row>
    <row r="26" spans="1:30" x14ac:dyDescent="0.2">
      <c r="A26" s="23">
        <v>13</v>
      </c>
      <c r="B26" s="24" t="s">
        <v>12</v>
      </c>
      <c r="C26" s="25">
        <v>5052679.49</v>
      </c>
      <c r="D26" s="25">
        <v>1849110.21</v>
      </c>
      <c r="E26" s="25">
        <v>54451.43</v>
      </c>
      <c r="F26" s="25">
        <v>3.83</v>
      </c>
      <c r="G26" s="25">
        <v>32581.5</v>
      </c>
      <c r="H26" s="25">
        <v>161210.30000000002</v>
      </c>
      <c r="I26" s="25">
        <v>219410.27</v>
      </c>
      <c r="J26" s="25">
        <v>149013.21</v>
      </c>
      <c r="K26" s="25">
        <v>0</v>
      </c>
      <c r="L26" s="25">
        <f t="shared" si="0"/>
        <v>7518460.2399999993</v>
      </c>
      <c r="N26" s="26"/>
      <c r="O26" s="26"/>
      <c r="P26" s="26"/>
      <c r="Q26" s="26"/>
      <c r="R26" s="26"/>
      <c r="S26" s="27"/>
      <c r="T26" s="27"/>
      <c r="U26" s="27"/>
      <c r="V26" s="27"/>
      <c r="W26" s="26"/>
      <c r="X26" s="26"/>
      <c r="Y26" s="26"/>
      <c r="Z26" s="26"/>
      <c r="AA26" s="26"/>
      <c r="AB26" s="26"/>
      <c r="AC26" s="26"/>
      <c r="AD26" s="26"/>
    </row>
    <row r="27" spans="1:30" ht="12.75" customHeight="1" x14ac:dyDescent="0.2">
      <c r="A27" s="23">
        <v>14</v>
      </c>
      <c r="B27" s="24" t="s">
        <v>37</v>
      </c>
      <c r="C27" s="25">
        <v>2459418.4</v>
      </c>
      <c r="D27" s="25">
        <v>985330.34</v>
      </c>
      <c r="E27" s="25">
        <v>117496.31</v>
      </c>
      <c r="F27" s="25">
        <v>0</v>
      </c>
      <c r="G27" s="25">
        <v>19964.47</v>
      </c>
      <c r="H27" s="25">
        <v>29080.850000000002</v>
      </c>
      <c r="I27" s="25">
        <v>57345.599999999999</v>
      </c>
      <c r="J27" s="25">
        <v>27976.31</v>
      </c>
      <c r="K27" s="25">
        <v>31642</v>
      </c>
      <c r="L27" s="25">
        <f t="shared" si="0"/>
        <v>3728254.2800000003</v>
      </c>
      <c r="N27" s="26"/>
      <c r="O27" s="26"/>
      <c r="P27" s="26"/>
      <c r="Q27" s="26"/>
      <c r="R27" s="26"/>
      <c r="S27" s="27"/>
      <c r="T27" s="27"/>
      <c r="U27" s="27"/>
      <c r="V27" s="27"/>
      <c r="W27" s="26"/>
      <c r="X27" s="26"/>
      <c r="Y27" s="26"/>
      <c r="Z27" s="26"/>
      <c r="AA27" s="26"/>
      <c r="AB27" s="26"/>
      <c r="AC27" s="26"/>
      <c r="AD27" s="26"/>
    </row>
    <row r="28" spans="1:30" x14ac:dyDescent="0.2">
      <c r="A28" s="23">
        <v>15</v>
      </c>
      <c r="B28" s="24" t="s">
        <v>28</v>
      </c>
      <c r="C28" s="25">
        <v>3183327.22</v>
      </c>
      <c r="D28" s="25">
        <v>1103760.31</v>
      </c>
      <c r="E28" s="25">
        <v>89591.2</v>
      </c>
      <c r="F28" s="25">
        <v>0</v>
      </c>
      <c r="G28" s="25">
        <v>24416.25</v>
      </c>
      <c r="H28" s="25">
        <v>90034.03</v>
      </c>
      <c r="I28" s="25">
        <v>147523.45000000001</v>
      </c>
      <c r="J28" s="25">
        <v>84851.95</v>
      </c>
      <c r="K28" s="25">
        <v>268278</v>
      </c>
      <c r="L28" s="25">
        <f t="shared" si="0"/>
        <v>4991782.4100000011</v>
      </c>
      <c r="N28" s="26"/>
      <c r="O28" s="26"/>
      <c r="P28" s="26"/>
      <c r="Q28" s="26"/>
      <c r="R28" s="26"/>
      <c r="S28" s="27"/>
      <c r="T28" s="27"/>
      <c r="U28" s="27"/>
      <c r="V28" s="27"/>
      <c r="W28" s="26"/>
      <c r="X28" s="26"/>
      <c r="Y28" s="26"/>
      <c r="Z28" s="26"/>
      <c r="AA28" s="26"/>
      <c r="AB28" s="26"/>
      <c r="AC28" s="26"/>
      <c r="AD28" s="26"/>
    </row>
    <row r="29" spans="1:30" x14ac:dyDescent="0.2">
      <c r="A29" s="23">
        <v>16</v>
      </c>
      <c r="B29" s="24" t="s">
        <v>25</v>
      </c>
      <c r="C29" s="25">
        <v>8698433.5700000003</v>
      </c>
      <c r="D29" s="25">
        <v>4000989.33</v>
      </c>
      <c r="E29" s="25">
        <v>31369.43</v>
      </c>
      <c r="F29" s="25">
        <v>10.63</v>
      </c>
      <c r="G29" s="25">
        <v>48949.61</v>
      </c>
      <c r="H29" s="25">
        <v>406183.44</v>
      </c>
      <c r="I29" s="25">
        <v>553250.98</v>
      </c>
      <c r="J29" s="25">
        <v>333186.42</v>
      </c>
      <c r="K29" s="25">
        <v>1047</v>
      </c>
      <c r="L29" s="25">
        <f t="shared" si="0"/>
        <v>14073420.41</v>
      </c>
      <c r="N29" s="26"/>
      <c r="O29" s="26"/>
      <c r="P29" s="26"/>
      <c r="Q29" s="26"/>
      <c r="R29" s="26"/>
      <c r="S29" s="27"/>
      <c r="T29" s="27"/>
      <c r="U29" s="27"/>
      <c r="V29" s="27"/>
      <c r="W29" s="26"/>
      <c r="X29" s="26"/>
      <c r="Y29" s="26"/>
      <c r="Z29" s="26"/>
      <c r="AA29" s="26"/>
      <c r="AB29" s="26"/>
      <c r="AC29" s="26"/>
      <c r="AD29" s="26"/>
    </row>
    <row r="30" spans="1:30" x14ac:dyDescent="0.2">
      <c r="A30" s="23">
        <v>17</v>
      </c>
      <c r="B30" s="24" t="s">
        <v>13</v>
      </c>
      <c r="C30" s="25">
        <v>4011443.1</v>
      </c>
      <c r="D30" s="25">
        <v>1408574.35</v>
      </c>
      <c r="E30" s="25">
        <v>72365.83</v>
      </c>
      <c r="F30" s="25">
        <v>0</v>
      </c>
      <c r="G30" s="25">
        <v>31868.83</v>
      </c>
      <c r="H30" s="25">
        <v>177788.83000000002</v>
      </c>
      <c r="I30" s="25">
        <v>293117.43</v>
      </c>
      <c r="J30" s="25">
        <v>146458.82999999999</v>
      </c>
      <c r="K30" s="25">
        <v>178470</v>
      </c>
      <c r="L30" s="25">
        <f t="shared" si="0"/>
        <v>6320087.2000000002</v>
      </c>
      <c r="N30" s="26"/>
      <c r="O30" s="26"/>
      <c r="P30" s="26"/>
      <c r="Q30" s="26"/>
      <c r="R30" s="26"/>
      <c r="S30" s="27"/>
      <c r="T30" s="27"/>
      <c r="U30" s="27"/>
      <c r="V30" s="27"/>
      <c r="W30" s="26"/>
      <c r="X30" s="26"/>
      <c r="Y30" s="26"/>
      <c r="Z30" s="26"/>
      <c r="AA30" s="26"/>
      <c r="AB30" s="26"/>
      <c r="AC30" s="26"/>
      <c r="AD30" s="26"/>
    </row>
    <row r="31" spans="1:30" x14ac:dyDescent="0.2">
      <c r="A31" s="23">
        <v>18</v>
      </c>
      <c r="B31" s="24" t="s">
        <v>4</v>
      </c>
      <c r="C31" s="25">
        <v>38855677.329999998</v>
      </c>
      <c r="D31" s="25">
        <v>15839325.34</v>
      </c>
      <c r="E31" s="25">
        <v>8459.68</v>
      </c>
      <c r="F31" s="25">
        <v>1062.04</v>
      </c>
      <c r="G31" s="25">
        <v>171787.51999999999</v>
      </c>
      <c r="H31" s="25">
        <v>6618311.6100000003</v>
      </c>
      <c r="I31" s="25">
        <v>1872118.58</v>
      </c>
      <c r="J31" s="25">
        <v>1333210.68</v>
      </c>
      <c r="K31" s="25">
        <v>0</v>
      </c>
      <c r="L31" s="25">
        <f t="shared" si="0"/>
        <v>64699952.780000001</v>
      </c>
      <c r="N31" s="26"/>
      <c r="O31" s="26"/>
      <c r="P31" s="26"/>
      <c r="Q31" s="26"/>
      <c r="R31" s="26"/>
      <c r="S31" s="27"/>
      <c r="T31" s="27"/>
      <c r="U31" s="27"/>
      <c r="V31" s="27"/>
      <c r="W31" s="26"/>
      <c r="X31" s="26"/>
      <c r="Y31" s="26"/>
      <c r="Z31" s="26"/>
      <c r="AA31" s="26"/>
      <c r="AB31" s="26"/>
      <c r="AC31" s="26"/>
      <c r="AD31" s="26"/>
    </row>
    <row r="32" spans="1:30" x14ac:dyDescent="0.2">
      <c r="A32" s="23">
        <v>19</v>
      </c>
      <c r="B32" s="24" t="s">
        <v>14</v>
      </c>
      <c r="C32" s="25">
        <v>3942564.82</v>
      </c>
      <c r="D32" s="25">
        <v>1618002.05</v>
      </c>
      <c r="E32" s="25">
        <v>67025.960000000006</v>
      </c>
      <c r="F32" s="25">
        <v>0</v>
      </c>
      <c r="G32" s="25">
        <v>21920.699999999997</v>
      </c>
      <c r="H32" s="25">
        <v>116746.28</v>
      </c>
      <c r="I32" s="25">
        <v>176903.43</v>
      </c>
      <c r="J32" s="25">
        <v>111900.54</v>
      </c>
      <c r="K32" s="25">
        <v>125299</v>
      </c>
      <c r="L32" s="25">
        <f t="shared" si="0"/>
        <v>6180362.7800000003</v>
      </c>
      <c r="N32" s="26"/>
      <c r="O32" s="26"/>
      <c r="P32" s="26"/>
      <c r="Q32" s="26"/>
      <c r="R32" s="26"/>
      <c r="S32" s="27"/>
      <c r="T32" s="27"/>
      <c r="U32" s="27"/>
      <c r="V32" s="27"/>
      <c r="W32" s="26"/>
      <c r="X32" s="26"/>
      <c r="Y32" s="26"/>
      <c r="Z32" s="26"/>
      <c r="AA32" s="26"/>
      <c r="AB32" s="26"/>
      <c r="AC32" s="26"/>
      <c r="AD32" s="26"/>
    </row>
    <row r="33" spans="1:30" x14ac:dyDescent="0.2">
      <c r="A33" s="23">
        <v>20</v>
      </c>
      <c r="B33" s="24" t="s">
        <v>15</v>
      </c>
      <c r="C33" s="25">
        <v>3731539.36</v>
      </c>
      <c r="D33" s="25">
        <v>1300427.1599999999</v>
      </c>
      <c r="E33" s="25">
        <v>81323.070000000007</v>
      </c>
      <c r="F33" s="25">
        <v>0</v>
      </c>
      <c r="G33" s="25">
        <v>33828.270000000004</v>
      </c>
      <c r="H33" s="25">
        <v>251631.49</v>
      </c>
      <c r="I33" s="25">
        <v>251529.01</v>
      </c>
      <c r="J33" s="25">
        <v>170403.79</v>
      </c>
      <c r="K33" s="25">
        <v>314803</v>
      </c>
      <c r="L33" s="25">
        <f t="shared" si="0"/>
        <v>6135485.1499999994</v>
      </c>
      <c r="N33" s="26"/>
      <c r="O33" s="26"/>
      <c r="P33" s="26"/>
      <c r="Q33" s="26"/>
      <c r="R33" s="26"/>
      <c r="S33" s="27"/>
      <c r="T33" s="27"/>
      <c r="U33" s="27"/>
      <c r="V33" s="27"/>
      <c r="W33" s="26"/>
      <c r="X33" s="26"/>
      <c r="Y33" s="26"/>
      <c r="Z33" s="26"/>
      <c r="AA33" s="26"/>
      <c r="AB33" s="26"/>
      <c r="AC33" s="26"/>
      <c r="AD33" s="26"/>
    </row>
    <row r="34" spans="1:30" x14ac:dyDescent="0.2">
      <c r="A34" s="88" t="s">
        <v>0</v>
      </c>
      <c r="B34" s="89"/>
      <c r="C34" s="28">
        <f>SUM(C14:C33)</f>
        <v>109626832.34999999</v>
      </c>
      <c r="D34" s="28">
        <f t="shared" ref="D34:L34" si="1">SUM(D14:D33)</f>
        <v>41884439</v>
      </c>
      <c r="E34" s="28">
        <f t="shared" si="1"/>
        <v>1764263.4799999995</v>
      </c>
      <c r="F34" s="28">
        <f>SUM(F14:F33)</f>
        <v>2065.94</v>
      </c>
      <c r="G34" s="28">
        <f t="shared" si="1"/>
        <v>754116.07</v>
      </c>
      <c r="H34" s="28">
        <f t="shared" si="1"/>
        <v>10944474.300000001</v>
      </c>
      <c r="I34" s="28">
        <f t="shared" si="1"/>
        <v>6466191.2999999998</v>
      </c>
      <c r="J34" s="28">
        <f t="shared" si="1"/>
        <v>3769363.13</v>
      </c>
      <c r="K34" s="28">
        <f t="shared" si="1"/>
        <v>5169486</v>
      </c>
      <c r="L34" s="28">
        <f t="shared" si="1"/>
        <v>180381231.56999999</v>
      </c>
      <c r="N34" s="29"/>
      <c r="O34" s="29"/>
      <c r="P34" s="29"/>
      <c r="Q34" s="29"/>
      <c r="R34" s="26"/>
      <c r="S34" s="27"/>
      <c r="T34" s="27"/>
      <c r="U34" s="27"/>
      <c r="V34" s="27"/>
      <c r="W34" s="26"/>
      <c r="X34" s="26"/>
      <c r="Y34" s="26"/>
      <c r="Z34" s="26"/>
      <c r="AA34" s="26"/>
      <c r="AB34" s="26"/>
      <c r="AC34" s="26"/>
      <c r="AD34" s="26"/>
    </row>
    <row r="35" spans="1:30" x14ac:dyDescent="0.2"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ht="12.75" customHeight="1" x14ac:dyDescent="0.2"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</row>
    <row r="37" spans="1:30" x14ac:dyDescent="0.2">
      <c r="B37" s="33" t="s">
        <v>19</v>
      </c>
      <c r="F37" s="34"/>
      <c r="G37" s="33"/>
      <c r="H37" s="33"/>
      <c r="I37" s="33"/>
      <c r="J37" s="33"/>
      <c r="K37" s="33"/>
    </row>
    <row r="38" spans="1:30" x14ac:dyDescent="0.2">
      <c r="B38" s="33" t="s">
        <v>19</v>
      </c>
      <c r="C38" s="37"/>
      <c r="F38" s="34"/>
      <c r="G38" s="33"/>
      <c r="H38" s="33"/>
      <c r="I38" s="33"/>
      <c r="J38" s="33"/>
      <c r="K38" s="33"/>
    </row>
    <row r="39" spans="1:30" x14ac:dyDescent="0.2">
      <c r="B39" s="33"/>
      <c r="C39" s="38"/>
      <c r="F39" s="34"/>
      <c r="G39" s="33"/>
      <c r="H39" s="33"/>
      <c r="I39" s="39"/>
      <c r="J39" s="39"/>
      <c r="K39" s="39"/>
      <c r="L39" s="39"/>
    </row>
    <row r="40" spans="1:30" x14ac:dyDescent="0.2">
      <c r="B40" s="33" t="s">
        <v>19</v>
      </c>
      <c r="C40" s="38"/>
      <c r="F40" s="34"/>
      <c r="G40" s="33"/>
      <c r="H40" s="33"/>
      <c r="I40" s="33"/>
      <c r="J40" s="33"/>
      <c r="K40" s="33"/>
    </row>
    <row r="41" spans="1:30" x14ac:dyDescent="0.2">
      <c r="B41" s="33"/>
      <c r="C41" s="37"/>
      <c r="G41" s="33"/>
      <c r="H41" s="33"/>
      <c r="I41" s="33"/>
      <c r="J41" s="33"/>
      <c r="K41" s="33"/>
    </row>
    <row r="42" spans="1:30" x14ac:dyDescent="0.2">
      <c r="B42" s="33"/>
      <c r="C42" s="38"/>
      <c r="G42" s="33"/>
      <c r="H42" s="33"/>
      <c r="I42" s="33"/>
      <c r="J42" s="33"/>
      <c r="K42" s="33"/>
    </row>
    <row r="43" spans="1:30" x14ac:dyDescent="0.2">
      <c r="B43" s="33"/>
      <c r="C43" s="38"/>
      <c r="G43" s="33"/>
      <c r="H43" s="33"/>
      <c r="I43" s="33"/>
      <c r="J43" s="33"/>
      <c r="K43" s="33"/>
    </row>
    <row r="44" spans="1:30" x14ac:dyDescent="0.2">
      <c r="C44" s="38"/>
      <c r="F44" s="34"/>
      <c r="G44" s="33"/>
      <c r="H44" s="33"/>
      <c r="I44" s="33"/>
      <c r="J44" s="33"/>
      <c r="K44" s="33"/>
    </row>
    <row r="45" spans="1:30" x14ac:dyDescent="0.2">
      <c r="C45" s="38"/>
      <c r="G45" s="33"/>
      <c r="H45" s="33"/>
      <c r="I45" s="33"/>
      <c r="J45" s="33"/>
      <c r="K45" s="33"/>
    </row>
    <row r="46" spans="1:30" x14ac:dyDescent="0.2">
      <c r="C46" s="34"/>
    </row>
    <row r="47" spans="1:30" x14ac:dyDescent="0.2">
      <c r="C47" s="33"/>
    </row>
  </sheetData>
  <mergeCells count="16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</mergeCells>
  <printOptions horizontalCentered="1"/>
  <pageMargins left="0.70866141732283472" right="0.19685039370078741" top="0.98425196850393704" bottom="0.98425196850393704" header="0" footer="0"/>
  <pageSetup scale="91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Enero</vt:lpstr>
      <vt:lpstr>Febrero</vt:lpstr>
      <vt:lpstr>3er Ajuste Cuat y FEIEF 2016</vt:lpstr>
      <vt:lpstr>Total Febrero</vt:lpstr>
      <vt:lpstr>Marzo</vt:lpstr>
      <vt:lpstr>FEIEF 2016</vt:lpstr>
      <vt:lpstr>Total Marzo</vt:lpstr>
      <vt:lpstr>1ER TRIM</vt:lpstr>
      <vt:lpstr>Abril</vt:lpstr>
      <vt:lpstr>FEIEF 2016 3-6</vt:lpstr>
      <vt:lpstr>Total Abril</vt:lpstr>
      <vt:lpstr>Mayo</vt:lpstr>
      <vt:lpstr>FEIEF 2016 4-6 </vt:lpstr>
      <vt:lpstr>Ajuste definitivo 2016</vt:lpstr>
      <vt:lpstr>Total Mayo</vt:lpstr>
      <vt:lpstr>Junio</vt:lpstr>
      <vt:lpstr>1er Ajuste Cuat17 Def16 y FEIEF</vt:lpstr>
      <vt:lpstr>Total Junio</vt:lpstr>
      <vt:lpstr>2do TRIM</vt:lpstr>
      <vt:lpstr>Julio</vt:lpstr>
      <vt:lpstr>FEIEF 2016 6-6</vt:lpstr>
      <vt:lpstr>Total Julio</vt:lpstr>
      <vt:lpstr>Agosto</vt:lpstr>
      <vt:lpstr>Septiembre</vt:lpstr>
      <vt:lpstr>3er TRIM</vt:lpstr>
      <vt:lpstr>Octubre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2017-04-18T17:44:20Z</cp:lastPrinted>
  <dcterms:created xsi:type="dcterms:W3CDTF">2003-08-05T00:29:54Z</dcterms:created>
  <dcterms:modified xsi:type="dcterms:W3CDTF">2017-11-10T20:03:26Z</dcterms:modified>
</cp:coreProperties>
</file>